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10" documentId="120_S{2AC9BD13-BADA-5192-A53E-5A8FF88502F6}" xr6:coauthVersionLast="47" xr6:coauthVersionMax="47" xr10:uidLastSave="{9FA34D8E-BA14-4983-AA27-CB178D03EFA8}"/>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D4" i="3"/>
  <c r="D3" i="3"/>
  <c r="D14" i="3"/>
  <c r="D11" i="3"/>
  <c r="D2"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<sst xmlns="http://schemas.openxmlformats.org/spreadsheetml/2006/main" count="181603" uniqueCount="39217">
  <si>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</si>
  <si>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</si>
  <si>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</si>
  <si>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</si>
  <si>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</si>
  <si>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</si>
  <si>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</si>
  <si>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</si>
  <si>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</si>
  <si>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</si>
  <si>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</si>
  <si>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</si>
  <si>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</si>
  <si>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</si>
  <si>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</si>
  <si>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</si>
  <si>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</si>
  <si>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</si>
  <si>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</si>
  <si>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</si>
  <si>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</si>
  <si>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</si>
  <si>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</si>
  <si>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</si>
  <si>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</si>
  <si>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</si>
  <si>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</si>
  <si>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</si>
  <si>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</si>
  <si>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</si>
  <si>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</si>
  <si>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</si>
  <si>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</si>
  <si>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</si>
  <si>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</si>
  <si>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</si>
  <si>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</si>
  <si>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</si>
  <si>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</si>
  <si>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</si>
  <si>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</si>
  <si>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</si>
  <si>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</si>
  <si>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</si>
  <si>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</si>
  <si>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</si>
  <si>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</si>
  <si>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</si>
  <si>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</si>
  <si>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</si>
  <si>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</si>
  <si>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</si>
  <si>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</si>
  <si>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</si>
  <si>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</si>
  <si>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</si>
  <si>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</si>
  <si>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</si>
  <si>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</si>
  <si>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</si>
  <si>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</si>
  <si>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</si>
  <si>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</si>
  <si>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</si>
  <si>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</si>
  <si>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</si>
  <si>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</si>
  <si>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</si>
  <si>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</si>
  <si>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</si>
  <si>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</si>
  <si>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</si>
  <si>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</si>
  <si>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</si>
  <si>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</si>
  <si>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</si>
  <si>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</si>
  <si>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</si>
  <si>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</si>
  <si>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</si>
  <si>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</si>
  <si>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</si>
  <si>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</si>
  <si>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</si>
  <si>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</si>
  <si>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</si>
  <si>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</si>
  <si>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</si>
  <si>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</si>
  <si>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</si>
  <si>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</si>
  <si>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</si>
  <si>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</si>
  <si>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</si>
  <si>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</si>
  <si>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</si>
  <si>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</si>
  <si>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</si>
  <si>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</si>
  <si>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</si>
  <si>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</si>
  <si>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</si>
  <si>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</si>
  <si>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</si>
  <si>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</si>
  <si>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</si>
  <si>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</si>
  <si>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</si>
  <si>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</si>
  <si>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</si>
  <si>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</si>
  <si>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</si>
  <si>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</si>
  <si>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</si>
  <si>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</si>
  <si>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</si>
  <si>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</si>
  <si>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</si>
  <si>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</si>
  <si>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</si>
  <si>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</si>
  <si>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</si>
  <si>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</si>
  <si>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</si>
  <si>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</si>
  <si>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</si>
  <si>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</si>
  <si>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</si>
  <si>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</si>
  <si>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</si>
  <si>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</si>
  <si>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</si>
  <si>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</si>
  <si>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</si>
  <si>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</si>
  <si>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</si>
  <si>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</si>
  <si>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</si>
  <si>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</si>
  <si>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</si>
  <si>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</si>
  <si>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</si>
  <si>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</si>
  <si>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</si>
  <si>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</si>
  <si>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</si>
  <si>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</si>
  <si>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</si>
  <si>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</si>
  <si>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</si>
  <si>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</si>
  <si>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</si>
  <si>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</si>
  <si>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</si>
  <si>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</si>
  <si>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</si>
  <si>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</si>
  <si>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</si>
  <si>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</si>
  <si>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</si>
  <si>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</si>
  <si>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</si>
  <si>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</si>
  <si>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</si>
  <si>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</si>
  <si>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</si>
  <si>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</si>
  <si>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</si>
  <si>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</si>
  <si>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</si>
  <si>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</si>
  <si>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</si>
  <si>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</si>
  <si>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</si>
  <si>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</si>
  <si>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</si>
  <si>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</si>
  <si>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</si>
  <si>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</si>
  <si>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</si>
  <si>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</si>
  <si>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</si>
  <si>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</si>
  <si>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</si>
  <si>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</si>
  <si>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</si>
  <si>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</si>
  <si>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</si>
  <si>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</si>
  <si>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</si>
  <si>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</si>
  <si>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</si>
  <si>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</si>
  <si>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</si>
  <si>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</si>
  <si>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</si>
  <si>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</si>
  <si>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</si>
  <si>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</si>
  <si>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</si>
  <si>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</si>
  <si>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</si>
  <si>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</si>
  <si>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</si>
  <si>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</si>
  <si>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</si>
  <si>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</si>
  <si>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</si>
  <si>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</si>
  <si>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</si>
  <si>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</si>
  <si>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</si>
  <si>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</si>
  <si>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</si>
  <si>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</si>
  <si>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</si>
  <si>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</si>
  <si>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</si>
  <si>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</si>
  <si>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</si>
  <si>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</si>
  <si>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</si>
  <si>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</si>
  <si>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</si>
  <si>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</si>
  <si>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</si>
  <si>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</si>
  <si>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</si>
  <si>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</si>
  <si>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</si>
  <si>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</si>
  <si>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</si>
  <si>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</si>
  <si>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</si>
  <si>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</si>
  <si>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</si>
  <si>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</si>
  <si>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</si>
  <si>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</si>
  <si>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</si>
  <si>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</si>
  <si>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</si>
  <si>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</si>
  <si>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</si>
  <si>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</si>
  <si>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</si>
  <si>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</si>
  <si>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</si>
  <si>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</si>
  <si>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</si>
  <si>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</si>
  <si>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</si>
  <si>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</si>
  <si>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</si>
  <si>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</si>
  <si>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</si>
  <si>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</si>
  <si>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</si>
  <si>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</si>
  <si>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</si>
  <si>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</si>
  <si>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</si>
  <si>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</si>
  <si>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</si>
  <si>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</si>
  <si>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</si>
  <si>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</si>
  <si>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</si>
  <si>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</si>
  <si>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</si>
  <si>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</si>
  <si>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</si>
  <si>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</si>
  <si>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</si>
  <si>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</si>
  <si>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</si>
  <si>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</si>
  <si>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</si>
  <si>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</si>
  <si>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</si>
  <si>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</si>
  <si>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</si>
  <si>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</si>
  <si>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</si>
  <si>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</si>
  <si>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</si>
  <si>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</si>
  <si>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</si>
  <si>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</si>
  <si>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</si>
  <si>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</si>
  <si>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</si>
  <si>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</si>
  <si>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</si>
  <si>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</si>
  <si>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</si>
  <si>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</si>
  <si>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</si>
  <si>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</si>
  <si>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</si>
  <si>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</si>
  <si>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</si>
  <si>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</si>
  <si>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</si>
  <si>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</si>
  <si>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</si>
  <si>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</si>
  <si>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</si>
  <si>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</si>
  <si>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</si>
  <si>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</si>
  <si>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</si>
  <si>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</si>
  <si>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</si>
  <si>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</si>
  <si>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</si>
  <si>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</si>
  <si>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</si>
  <si>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</si>
  <si>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</si>
  <si>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</si>
  <si>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</si>
  <si>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</si>
  <si>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</si>
  <si>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</si>
  <si>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</si>
  <si>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</si>
  <si>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</si>
  <si>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</si>
  <si>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</si>
  <si>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</si>
  <si>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</si>
  <si>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</si>
  <si>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</si>
  <si>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</si>
  <si>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</si>
  <si>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</si>
  <si>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</si>
  <si>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</si>
  <si>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</si>
  <si>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</si>
  <si>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</si>
  <si>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</si>
  <si>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</si>
  <si>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</si>
  <si>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</si>
  <si>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</si>
  <si>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</si>
  <si>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</si>
  <si>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</si>
  <si>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</si>
  <si>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</si>
  <si>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</si>
  <si>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</si>
  <si>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</si>
  <si>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</si>
  <si>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</si>
  <si>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</si>
  <si>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</si>
  <si>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</si>
  <si>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</si>
  <si>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</si>
  <si>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</si>
  <si>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</si>
  <si>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</si>
  <si>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</si>
  <si>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</si>
  <si>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</si>
  <si>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</si>
  <si>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</si>
  <si>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</si>
  <si>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</si>
  <si>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</si>
  <si>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</si>
  <si>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</si>
  <si>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</si>
  <si>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</si>
  <si>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</si>
  <si>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</si>
  <si>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</si>
  <si>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</si>
  <si>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</si>
  <si>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</si>
  <si>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</si>
  <si>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</si>
  <si>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</si>
  <si>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</si>
  <si>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</si>
  <si>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</si>
  <si>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</si>
  <si>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</si>
  <si>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</si>
  <si>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</si>
  <si>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</si>
  <si>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</si>
  <si>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</si>
  <si>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</si>
  <si>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</si>
  <si>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</si>
  <si>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</si>
  <si>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</si>
  <si>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</si>
  <si>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</si>
  <si>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</si>
  <si>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</si>
  <si>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</si>
  <si>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</si>
  <si>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</si>
  <si>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</si>
  <si>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</si>
  <si>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</si>
  <si>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</si>
  <si>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</si>
  <si>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</si>
  <si>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</si>
  <si>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</si>
  <si>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</si>
  <si>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</si>
  <si>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</si>
  <si>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</si>
  <si>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</si>
  <si>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</si>
  <si>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</si>
  <si>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</si>
  <si>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</si>
  <si>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</si>
  <si>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</si>
  <si>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</si>
  <si>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</si>
  <si>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</si>
  <si>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</si>
  <si>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</si>
  <si>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</si>
  <si>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</si>
  <si>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</si>
  <si>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</si>
  <si>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</si>
  <si>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</si>
  <si>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</si>
  <si>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</si>
  <si>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</si>
  <si>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</si>
  <si>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</si>
  <si>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</si>
  <si>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</si>
  <si>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</si>
  <si>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</si>
  <si>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</si>
  <si>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</si>
  <si>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</si>
  <si>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</si>
  <si>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</si>
  <si>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</si>
  <si>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</si>
  <si>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</si>
  <si>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</si>
  <si>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</si>
  <si>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</si>
  <si>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</si>
  <si>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</si>
  <si>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</si>
  <si>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</si>
  <si>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</si>
  <si>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</si>
  <si>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</si>
  <si>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</si>
  <si>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</si>
  <si>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</si>
  <si>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</si>
  <si>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</si>
  <si>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</si>
  <si>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</si>
  <si>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</si>
  <si>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</si>
  <si>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</si>
  <si>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</si>
  <si>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</si>
  <si>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</si>
  <si>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</si>
  <si>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</si>
  <si>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</si>
  <si>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</si>
  <si>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</si>
  <si>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</si>
  <si>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</si>
  <si>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</si>
  <si>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</si>
  <si>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</si>
  <si>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</si>
  <si>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</si>
  <si>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</si>
  <si>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</si>
  <si>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</si>
  <si>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</si>
  <si>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</si>
  <si>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</si>
  <si>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</si>
  <si>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</si>
  <si>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</si>
  <si>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</si>
  <si>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</si>
  <si>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</si>
  <si>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</si>
  <si>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</si>
  <si>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</si>
  <si>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</si>
  <si>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</si>
  <si>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</si>
  <si>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</si>
  <si>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</si>
  <si>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</si>
  <si>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</si>
  <si>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</si>
  <si>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</si>
  <si>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</si>
  <si>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</si>
  <si>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</si>
  <si>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</si>
  <si>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</si>
  <si>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</si>
  <si>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</si>
  <si>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</si>
  <si>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</si>
  <si>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</si>
  <si>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</si>
  <si>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</si>
  <si>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</si>
  <si>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</si>
  <si>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</si>
  <si>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</si>
  <si>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</si>
  <si>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</si>
  <si>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</si>
  <si>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</si>
  <si>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</si>
  <si>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</si>
  <si>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</si>
  <si>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</si>
  <si>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</si>
  <si>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</si>
  <si>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</si>
  <si>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</si>
  <si>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</si>
  <si>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</si>
  <si>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</si>
  <si>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</si>
  <si>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</si>
  <si>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</si>
  <si>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</si>
  <si>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</si>
  <si>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</si>
  <si>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</si>
  <si>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</si>
  <si>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</si>
  <si>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</si>
  <si>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</si>
  <si>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</si>
  <si>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</si>
  <si>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</si>
  <si>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</si>
  <si>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</si>
  <si>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</si>
  <si>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</si>
  <si>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</si>
  <si>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</si>
  <si>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</si>
  <si>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</si>
  <si>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</si>
  <si>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</si>
  <si>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</si>
  <si>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</si>
  <si>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</si>
  <si>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</si>
  <si>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</si>
  <si>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</si>
  <si>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</si>
  <si>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</si>
  <si>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</si>
  <si>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</si>
  <si>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</si>
  <si>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</si>
  <si>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</si>
  <si>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</si>
  <si>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</si>
  <si>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</si>
  <si>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</si>
  <si>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</si>
  <si>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</si>
  <si>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</si>
  <si>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</si>
  <si>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</si>
  <si>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</si>
  <si>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</si>
  <si>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</si>
  <si>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</si>
  <si>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</si>
  <si>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</si>
  <si>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</si>
  <si>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</si>
  <si>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</si>
  <si>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</si>
  <si>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</si>
  <si>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</si>
  <si>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</si>
  <si>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</si>
  <si>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</si>
  <si>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</si>
  <si>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</si>
  <si>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</si>
  <si>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</si>
  <si>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</si>
  <si>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</si>
  <si>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</si>
  <si>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</si>
  <si>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</si>
  <si>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</si>
  <si>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</si>
  <si>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</si>
  <si>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</si>
  <si>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</si>
  <si>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</si>
  <si>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</si>
  <si>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</si>
  <si>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</si>
  <si>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</si>
  <si>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</si>
  <si>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</si>
  <si>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</si>
  <si>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</si>
  <si>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</si>
  <si>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</si>
  <si>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</si>
  <si>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</si>
  <si>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</si>
  <si>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</si>
  <si>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</si>
  <si>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</si>
  <si>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</si>
  <si>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</si>
  <si>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</si>
  <si>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</si>
  <si>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</si>
  <si>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</si>
  <si>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</si>
  <si>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</si>
  <si>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</si>
  <si>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</si>
  <si>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</si>
  <si>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</si>
  <si>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</si>
  <si>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</si>
  <si>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</si>
  <si>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</si>
  <si>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</si>
  <si>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</si>
  <si>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</si>
  <si>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</si>
  <si>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</si>
  <si>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</si>
  <si>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</si>
  <si>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</si>
  <si>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</si>
  <si>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</si>
  <si>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</si>
  <si>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</si>
  <si>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</si>
  <si>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</si>
  <si>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</si>
  <si>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</si>
  <si>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</si>
  <si>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</si>
  <si>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</si>
  <si>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</si>
  <si>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</si>
  <si>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</si>
  <si>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</si>
  <si>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</si>
  <si>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</si>
  <si>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</si>
  <si>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</si>
  <si>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</si>
  <si>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</si>
  <si>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</si>
  <si>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</si>
  <si>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</si>
  <si>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</si>
  <si>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</si>
  <si>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</si>
  <si>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</si>
  <si>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</si>
  <si>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</si>
  <si>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</si>
  <si>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</si>
  <si>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</si>
  <si>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</si>
  <si>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</si>
  <si>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</si>
  <si>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</si>
  <si>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</si>
  <si>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</si>
  <si>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</si>
  <si>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</si>
  <si>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</si>
  <si>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</si>
  <si>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</si>
  <si>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</si>
  <si>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</si>
  <si>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</si>
  <si>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</si>
  <si>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</si>
  <si>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</si>
  <si>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</si>
  <si>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</si>
  <si>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</si>
  <si>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</si>
  <si>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</si>
  <si>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</si>
  <si>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</si>
  <si>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</si>
  <si>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</si>
  <si>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</si>
  <si>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</si>
  <si>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</si>
  <si>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</si>
  <si>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</si>
  <si>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</si>
  <si>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</si>
  <si>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</si>
  <si>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</si>
  <si>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</si>
  <si>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</si>
  <si>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</si>
  <si>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</si>
  <si>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</si>
  <si>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</si>
  <si>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</si>
  <si>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</si>
  <si>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</si>
  <si>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</si>
  <si>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</si>
  <si>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</si>
  <si>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</si>
  <si>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</si>
  <si>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</si>
  <si>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</si>
  <si>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</si>
  <si>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</si>
  <si>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</si>
  <si>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</si>
  <si>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</si>
  <si>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</si>
  <si>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</si>
  <si>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</si>
  <si>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</si>
  <si>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</si>
  <si>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</si>
  <si>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</si>
  <si>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</si>
  <si>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</si>
  <si>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</si>
  <si>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</si>
  <si>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</si>
  <si>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</si>
  <si>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</si>
  <si>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</si>
  <si>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</si>
  <si>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</si>
  <si>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</si>
  <si>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</si>
  <si>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</si>
  <si>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</si>
  <si>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</si>
  <si>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</si>
  <si>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</si>
  <si>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</si>
  <si>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</si>
  <si>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</si>
  <si>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</si>
  <si>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</si>
  <si>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</si>
  <si>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</si>
  <si>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</si>
  <si>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</si>
  <si>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</si>
  <si>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</si>
  <si>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</si>
  <si>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</si>
  <si>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</si>
  <si>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</si>
  <si>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</si>
  <si>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</si>
  <si>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</si>
  <si>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</si>
  <si>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</si>
  <si>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</si>
  <si>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</si>
  <si>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</si>
  <si>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</si>
  <si>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</si>
  <si>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</si>
  <si>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</si>
  <si>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</si>
  <si>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</si>
  <si>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</si>
  <si>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</si>
  <si>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</si>
  <si>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</si>
  <si>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</si>
  <si>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</si>
  <si>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</si>
  <si>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</si>
  <si>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</si>
  <si>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</si>
  <si>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</si>
  <si>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</si>
  <si>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</si>
  <si>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</si>
  <si>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</si>
  <si>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</si>
  <si>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</si>
  <si>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</si>
  <si>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</si>
  <si>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</si>
  <si>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</si>
  <si>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</si>
  <si>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</si>
  <si>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</si>
  <si>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</si>
  <si>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</si>
  <si>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</si>
  <si>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</si>
  <si>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</si>
  <si>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</si>
  <si>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</si>
  <si>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</si>
  <si>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</si>
  <si>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</si>
  <si>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</si>
  <si>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</si>
  <si>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</si>
  <si>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</si>
  <si>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</si>
  <si>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</si>
  <si>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</si>
  <si>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</si>
  <si>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</si>
  <si>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</si>
  <si>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</si>
  <si>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</si>
  <si>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</si>
  <si>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</si>
  <si>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</si>
  <si>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</si>
  <si>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</si>
  <si>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</si>
  <si>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</si>
  <si>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</si>
  <si>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</si>
  <si>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</si>
  <si>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</si>
  <si>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</si>
  <si>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</si>
  <si>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</si>
  <si>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</si>
  <si>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</si>
  <si>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</si>
  <si>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</si>
  <si>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</si>
  <si>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</si>
  <si>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</si>
  <si>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</si>
  <si>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</si>
  <si>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</si>
  <si>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</si>
  <si>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</si>
  <si>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</si>
  <si>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</si>
  <si>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</si>
  <si>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</si>
  <si>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</si>
  <si>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</si>
  <si>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</si>
  <si>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</si>
  <si>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</si>
  <si>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</si>
  <si>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</si>
  <si>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</si>
  <si>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</si>
  <si>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</si>
  <si>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</si>
  <si>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</si>
  <si>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</si>
  <si>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</si>
  <si>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</si>
  <si>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</si>
  <si>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</si>
  <si>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</si>
  <si>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</si>
  <si>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</si>
  <si>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</si>
  <si>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</si>
  <si>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</si>
  <si>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</si>
  <si>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</si>
  <si>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</si>
  <si>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</si>
  <si>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</si>
  <si>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</si>
  <si>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</si>
  <si>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</si>
  <si>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</si>
  <si>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</si>
  <si>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</si>
  <si>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</si>
  <si>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</si>
  <si>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</si>
  <si>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</si>
  <si>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</si>
  <si>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</si>
  <si>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</si>
  <si>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</si>
  <si>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</si>
  <si>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</si>
  <si>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</si>
  <si>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</si>
  <si>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</si>
  <si>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</si>
  <si>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</si>
  <si>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</si>
  <si>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</si>
  <si>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</si>
  <si>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</si>
  <si>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</si>
  <si>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</si>
  <si>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</si>
  <si>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</si>
  <si>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</si>
  <si>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</si>
  <si>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</si>
  <si>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</si>
  <si>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</si>
  <si>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</si>
  <si>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</si>
  <si>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</si>
  <si>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</si>
  <si>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</si>
  <si>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</si>
  <si>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</si>
  <si>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</si>
  <si>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</si>
  <si>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</si>
  <si>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</si>
  <si>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</si>
  <si>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</si>
  <si>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</si>
  <si>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</si>
  <si>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</si>
  <si>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</si>
  <si>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</si>
  <si>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</si>
  <si>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</si>
  <si>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</si>
  <si>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</si>
  <si>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</si>
  <si>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</si>
  <si>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</si>
  <si>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</si>
  <si>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</si>
  <si>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</si>
  <si>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</si>
  <si>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</si>
  <si>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</si>
  <si>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</si>
  <si>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</si>
  <si>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</si>
  <si>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</si>
  <si>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</si>
  <si>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</si>
  <si>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</si>
  <si>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</si>
  <si>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</si>
  <si>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</si>
  <si>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</si>
  <si>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</si>
  <si>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</si>
  <si>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</si>
  <si>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</si>
  <si>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</si>
  <si>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</si>
  <si>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</si>
  <si>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</si>
  <si>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</si>
  <si>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</si>
  <si>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</si>
  <si>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</si>
  <si>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</si>
  <si>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</si>
  <si>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</si>
  <si>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</si>
  <si>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</si>
  <si>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</si>
  <si>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</si>
  <si>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</si>
  <si>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</si>
  <si>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</si>
  <si>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</si>
  <si>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</si>
  <si>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</si>
  <si>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</si>
  <si>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</si>
  <si>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</si>
  <si>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</si>
  <si>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</si>
  <si>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</si>
  <si>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</si>
  <si>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</si>
  <si>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</si>
  <si>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</si>
  <si>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</si>
  <si>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</si>
  <si>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</si>
  <si>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</si>
  <si>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</si>
  <si>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</si>
  <si>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</si>
  <si>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</si>
  <si>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</si>
  <si>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</si>
  <si>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</si>
  <si>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</si>
  <si>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</si>
  <si>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</si>
  <si>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</si>
  <si>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</si>
  <si>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</si>
  <si>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</si>
  <si>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</si>
  <si>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</si>
  <si>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</si>
  <si>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</si>
  <si>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</si>
  <si>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</si>
  <si>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</si>
  <si>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</si>
  <si>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</si>
  <si>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</si>
  <si>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</si>
  <si>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</si>
  <si>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</si>
  <si>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</si>
  <si>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</si>
  <si>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</si>
  <si>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</si>
  <si>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</si>
  <si>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</si>
  <si>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</si>
  <si>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</si>
  <si>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</si>
  <si>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</si>
  <si>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</si>
  <si>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</si>
  <si>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</si>
  <si>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</si>
  <si>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</si>
  <si>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</si>
  <si>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</si>
  <si>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</si>
  <si>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</si>
  <si>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</si>
  <si>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</si>
  <si>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</si>
  <si>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</si>
  <si>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</si>
  <si>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</si>
  <si>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</si>
  <si>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</si>
  <si>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</si>
  <si>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</si>
  <si>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</si>
  <si>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</si>
  <si>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</si>
  <si>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</si>
  <si>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</si>
  <si>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</si>
  <si>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</si>
  <si>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</si>
  <si>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</si>
  <si>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</si>
  <si>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</si>
  <si>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</si>
  <si>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</si>
  <si>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</si>
  <si>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</si>
  <si>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</si>
  <si>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</si>
  <si>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</si>
  <si>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</si>
  <si>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</si>
  <si>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</si>
  <si>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</si>
  <si>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</si>
  <si>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</si>
  <si>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</si>
  <si>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</si>
  <si>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</si>
  <si>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</si>
  <si>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</si>
  <si>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</si>
  <si>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</si>
  <si>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</si>
  <si>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</si>
  <si>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</si>
  <si>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</si>
  <si>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</si>
  <si>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</si>
  <si>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</si>
  <si>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</si>
  <si>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</si>
  <si>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</si>
  <si>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</si>
  <si>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</si>
  <si>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</si>
  <si>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</si>
  <si>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</si>
  <si>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</si>
  <si>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</si>
  <si>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</si>
  <si>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</si>
  <si>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</si>
  <si>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</si>
  <si>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</si>
  <si>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</si>
  <si>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</si>
  <si>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</si>
  <si>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</si>
  <si>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</si>
  <si>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</si>
  <si>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</si>
  <si>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</si>
  <si>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</si>
  <si>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</si>
  <si>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</si>
  <si>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</si>
  <si>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</si>
  <si>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</si>
  <si>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</si>
  <si>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</si>
  <si>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</si>
  <si>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</si>
  <si>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</si>
  <si>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</si>
  <si>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</si>
  <si>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</si>
  <si>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</si>
  <si>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</si>
  <si>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</si>
  <si>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</si>
  <si>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</si>
  <si>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</si>
  <si>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</si>
  <si>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</si>
  <si>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</si>
  <si>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</si>
  <si>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</si>
  <si>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</si>
  <si>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</si>
  <si>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</si>
  <si>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</si>
  <si>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</si>
  <si>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</si>
  <si>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</si>
  <si>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</si>
  <si>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</si>
  <si>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</si>
  <si>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</si>
  <si>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</si>
  <si>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</si>
  <si>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</si>
  <si>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</si>
  <si>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</si>
  <si>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</si>
  <si>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</si>
  <si>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</si>
  <si>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</si>
  <si>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</si>
  <si>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</si>
  <si>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</si>
  <si>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</si>
  <si>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</si>
  <si>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</si>
  <si>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</si>
  <si>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</si>
  <si>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</si>
  <si>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</si>
  <si>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</si>
  <si>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</si>
  <si>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</si>
  <si>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</si>
  <si>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</si>
  <si>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</si>
  <si>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</si>
  <si>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</si>
  <si>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</si>
  <si>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</si>
  <si>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</si>
  <si>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</si>
  <si>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</si>
  <si>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</si>
  <si>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</si>
  <si>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</si>
  <si>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</si>
  <si>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</si>
  <si>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</si>
  <si>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</si>
  <si>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</si>
  <si>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</si>
  <si>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</si>
  <si>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</si>
  <si>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</si>
  <si>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</si>
  <si>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</si>
  <si>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</si>
  <si>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</si>
  <si>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</si>
  <si>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</si>
  <si>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</si>
  <si>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</si>
  <si>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</si>
  <si>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</si>
  <si>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</si>
  <si>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</si>
  <si>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</si>
  <si>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</si>
  <si>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</si>
  <si>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</si>
  <si>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</si>
  <si>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</si>
  <si>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</si>
  <si>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</si>
  <si>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</si>
  <si>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</si>
  <si>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</si>
  <si>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</si>
  <si>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</si>
  <si>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</si>
  <si>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</si>
  <si>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</si>
  <si>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</si>
  <si>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</si>
  <si>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</si>
  <si>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</si>
  <si>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</si>
  <si>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</si>
  <si>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</si>
  <si>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</si>
  <si>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</si>
  <si>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</si>
  <si>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</si>
  <si>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</si>
  <si>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</si>
  <si>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</si>
  <si>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</si>
  <si>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</si>
  <si>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</si>
  <si>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</si>
  <si>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</si>
  <si>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</si>
  <si>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</si>
  <si>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</si>
  <si>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</si>
  <si>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</si>
  <si>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</si>
  <si>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</si>
  <si>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</si>
  <si>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</si>
  <si>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</si>
  <si>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</si>
  <si>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</si>
  <si>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</si>
  <si>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</si>
  <si>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</si>
  <si>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</si>
  <si>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</si>
  <si>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</si>
  <si>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</si>
  <si>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</si>
  <si>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</si>
  <si>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</si>
  <si>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</si>
  <si>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</si>
  <si>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</si>
  <si>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</si>
  <si>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</si>
  <si>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</si>
  <si>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</si>
  <si>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</si>
  <si>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</si>
  <si>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</si>
  <si>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</si>
  <si>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</si>
  <si>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</si>
  <si>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</si>
  <si>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</si>
  <si>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</si>
  <si>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</si>
  <si>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</si>
  <si>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</si>
  <si>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</si>
  <si>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</si>
  <si>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</si>
  <si>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</si>
  <si>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</si>
  <si>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</si>
  <si>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</si>
  <si>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</si>
  <si>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</si>
  <si>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</si>
  <si>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</si>
  <si>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</si>
  <si>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</si>
  <si>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</si>
  <si>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</si>
  <si>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</si>
  <si>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</si>
  <si>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</si>
  <si>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</si>
  <si>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</si>
  <si>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</si>
  <si>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</si>
  <si>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</si>
  <si>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</si>
  <si>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</si>
  <si>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</si>
  <si>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</si>
  <si>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</si>
  <si>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</si>
  <si>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</si>
  <si>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</si>
  <si>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</si>
  <si>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</si>
  <si>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</si>
  <si>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</si>
  <si>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</si>
  <si>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</si>
  <si>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</si>
  <si>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</si>
  <si>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</si>
  <si>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</si>
  <si>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</si>
  <si>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</si>
  <si>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</si>
  <si>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</si>
  <si>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</si>
  <si>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</si>
  <si>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</si>
  <si>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</si>
  <si>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</si>
  <si>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</si>
  <si>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</si>
  <si>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</si>
  <si>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</si>
  <si>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</si>
  <si>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</si>
  <si>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</si>
  <si>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</si>
  <si>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</si>
  <si>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</si>
  <si>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</si>
  <si>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</si>
  <si>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</si>
  <si>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</si>
  <si>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</si>
  <si>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</si>
  <si>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</si>
  <si>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</si>
  <si>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</si>
  <si>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</si>
  <si>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</si>
  <si>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</si>
  <si>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</si>
  <si>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</si>
  <si>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</si>
  <si>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</si>
  <si>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</si>
  <si>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</si>
  <si>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</si>
  <si>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</si>
  <si>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</si>
  <si>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</si>
  <si>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</si>
  <si>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</si>
  <si>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</si>
  <si>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</si>
  <si>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</si>
  <si>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</si>
  <si>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</si>
  <si>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</si>
  <si>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</si>
  <si>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</si>
  <si>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</si>
  <si>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</si>
  <si>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</si>
  <si>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</si>
  <si>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</si>
  <si>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</si>
  <si>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</si>
  <si>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</si>
  <si>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</si>
  <si>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</si>
  <si>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</si>
  <si>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</si>
  <si>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</si>
  <si>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</si>
  <si>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</si>
  <si>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</si>
  <si>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</si>
  <si>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</si>
  <si>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</si>
  <si>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</si>
  <si>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</si>
  <si>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</si>
  <si>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</si>
  <si>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</si>
  <si>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</si>
  <si>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</si>
  <si>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</si>
  <si>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</si>
  <si>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</si>
  <si>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</si>
  <si>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</si>
  <si>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</si>
  <si>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</si>
  <si>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</si>
  <si>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</si>
  <si>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</si>
  <si>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</si>
  <si>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</si>
  <si>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</si>
  <si>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</si>
  <si>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</si>
  <si>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</si>
  <si>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</si>
  <si>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</si>
  <si>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</si>
  <si>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</si>
  <si>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</si>
  <si>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</si>
  <si>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</si>
  <si>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</si>
  <si>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</si>
  <si>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</si>
  <si>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</si>
  <si>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</si>
  <si>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</si>
  <si>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</si>
  <si>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</si>
  <si>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</si>
  <si>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</si>
  <si>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</si>
  <si>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</si>
  <si>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</si>
  <si>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</si>
  <si>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</si>
  <si>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</si>
  <si>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</si>
  <si>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</si>
  <si>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</si>
  <si>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</si>
  <si>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</si>
  <si>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</si>
  <si>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</si>
  <si>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</si>
  <si>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</si>
  <si>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</si>
  <si>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</si>
  <si>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</si>
  <si>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</si>
  <si>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</si>
  <si>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</si>
  <si>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</si>
  <si>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</si>
  <si>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</si>
  <si>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</si>
  <si>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</si>
  <si>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</si>
  <si>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</si>
  <si>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</si>
  <si>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</si>
  <si>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</si>
  <si>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</si>
  <si>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</si>
  <si>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</si>
  <si>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</si>
  <si>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</si>
  <si>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</si>
  <si>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</si>
  <si>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</si>
  <si>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</si>
  <si>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</si>
  <si>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</si>
  <si>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</si>
  <si>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</si>
  <si>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</si>
  <si>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</si>
  <si>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</si>
  <si>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</si>
  <si>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</si>
  <si>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</si>
  <si>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</si>
  <si>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</si>
  <si>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</si>
  <si>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</si>
  <si>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</si>
  <si>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</si>
  <si>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</si>
  <si>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</si>
  <si>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</si>
  <si>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</si>
  <si>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</si>
  <si>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</si>
  <si>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</si>
  <si>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</si>
  <si>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</si>
  <si>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</si>
  <si>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</si>
  <si>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</si>
  <si>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</si>
  <si>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</si>
  <si>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</si>
  <si>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</si>
  <si>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</si>
  <si>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</si>
  <si>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</si>
  <si>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</si>
  <si>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</si>
  <si>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</si>
  <si>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</si>
  <si>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</si>
  <si>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</si>
  <si>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</si>
  <si>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</si>
  <si>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</si>
  <si>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</si>
  <si>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</si>
  <si>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</si>
  <si>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</si>
  <si>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</si>
  <si>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</si>
  <si>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</si>
  <si>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</si>
  <si>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</si>
  <si>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</si>
  <si>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</si>
  <si>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</si>
  <si>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</si>
  <si>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</si>
  <si>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</si>
  <si>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</si>
  <si>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</si>
  <si>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</si>
  <si>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</si>
  <si>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</si>
  <si>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</si>
  <si>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</si>
  <si>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</si>
  <si>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</si>
  <si>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</si>
  <si>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</si>
  <si>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</si>
  <si>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</si>
  <si>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</si>
  <si>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</si>
  <si>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</si>
  <si>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</si>
  <si>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</si>
  <si>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</si>
  <si>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</si>
  <si>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</si>
  <si>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</si>
  <si>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</si>
  <si>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</si>
  <si>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</si>
  <si>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</si>
  <si>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</si>
  <si>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</si>
  <si>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</si>
  <si>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</si>
  <si>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</si>
  <si>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</si>
  <si>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</si>
  <si>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</si>
  <si>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</si>
  <si>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</si>
  <si>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</si>
  <si>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</si>
  <si>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</si>
  <si>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</si>
  <si>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</si>
  <si>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</si>
  <si>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</si>
  <si>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</si>
  <si>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</si>
  <si>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</si>
  <si>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</si>
  <si>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</si>
  <si>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</si>
  <si>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</si>
  <si>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</si>
  <si>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</si>
  <si>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</si>
  <si>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</si>
  <si>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</si>
  <si>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</si>
  <si>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</si>
  <si>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</si>
  <si>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</si>
  <si>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</si>
  <si>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</si>
  <si>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</si>
  <si>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</si>
  <si>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</si>
  <si>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</si>
  <si>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</si>
  <si>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</si>
  <si>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</si>
  <si>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</si>
  <si>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</si>
  <si>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</si>
  <si>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</si>
  <si>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</si>
  <si>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</si>
  <si>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</si>
  <si>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</si>
  <si>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</si>
  <si>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</si>
  <si>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</si>
  <si>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</si>
  <si>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</si>
  <si>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</si>
  <si>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</si>
  <si>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</si>
  <si>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</si>
  <si>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</si>
  <si>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</si>
  <si>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</si>
  <si>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</si>
  <si>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</si>
  <si>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</si>
  <si>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</si>
  <si>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</si>
  <si>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</si>
  <si>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</si>
  <si>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</si>
  <si>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</si>
  <si>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</si>
  <si>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</si>
  <si>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</si>
  <si>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</si>
  <si>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</si>
  <si>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</si>
  <si>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</si>
  <si>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</si>
  <si>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</si>
  <si>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</si>
  <si>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</si>
  <si>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</si>
  <si>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</si>
  <si>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</si>
  <si>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</si>
  <si>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</si>
  <si>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</si>
  <si>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</si>
  <si>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</si>
  <si>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</si>
  <si>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</si>
  <si>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</si>
  <si>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</si>
  <si>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</si>
  <si>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</si>
  <si>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</si>
  <si>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</si>
  <si>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</si>
  <si>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</si>
  <si>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</si>
  <si>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</si>
  <si>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</si>
  <si>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</si>
  <si>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</si>
  <si>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</si>
  <si>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</si>
  <si>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</si>
  <si>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</si>
  <si>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</si>
  <si>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</si>
  <si>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</si>
  <si>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</si>
  <si>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</si>
  <si>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</si>
  <si>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</si>
  <si>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</si>
  <si>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</si>
  <si>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</si>
  <si>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</si>
  <si>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</si>
  <si>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</si>
  <si>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</si>
  <si>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</si>
  <si>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</si>
  <si>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</si>
  <si>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</si>
  <si>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</si>
  <si>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</si>
  <si>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</si>
  <si>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</si>
  <si>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</si>
  <si>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</si>
  <si>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</si>
  <si>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</si>
  <si>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</si>
  <si>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</si>
  <si>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</si>
  <si>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</si>
  <si>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</si>
  <si>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</si>
  <si>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</si>
  <si>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</si>
  <si>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</si>
  <si>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</si>
  <si>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</si>
  <si>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</si>
  <si>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</si>
  <si>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</si>
  <si>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</si>
  <si>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</si>
  <si>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</si>
  <si>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</si>
  <si>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</si>
  <si>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</si>
  <si>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</si>
  <si>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</si>
  <si>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</si>
  <si>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</si>
  <si>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</si>
  <si>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</si>
  <si>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</si>
  <si>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</si>
  <si>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</si>
  <si>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</si>
  <si>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</si>
  <si>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</si>
  <si>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</si>
  <si>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</si>
  <si>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</si>
  <si>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</si>
  <si>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</si>
  <si>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</si>
  <si>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</si>
  <si>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</si>
  <si>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</si>
  <si>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</si>
  <si>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</si>
  <si>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</si>
  <si>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</si>
  <si>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</si>
  <si>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</si>
  <si>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</si>
  <si>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</si>
  <si>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</si>
  <si>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</si>
  <si>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</si>
  <si>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</si>
  <si>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</si>
  <si>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</si>
  <si>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</si>
  <si>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</si>
  <si>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</si>
  <si>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</si>
  <si>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</si>
  <si>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</si>
  <si>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</si>
  <si>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</si>
  <si>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</si>
  <si>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</si>
  <si>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</si>
  <si>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</si>
  <si>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</si>
  <si>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</si>
  <si>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</si>
  <si>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</si>
  <si>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</si>
  <si>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</si>
  <si>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</si>
  <si>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</si>
  <si>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</si>
  <si>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</si>
  <si>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</si>
  <si>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</si>
  <si>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</si>
  <si>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</si>
  <si>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</si>
  <si>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</si>
  <si>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</si>
  <si>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</si>
  <si>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</si>
  <si>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</si>
  <si>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</si>
  <si>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</si>
  <si>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</si>
  <si>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</si>
  <si>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</si>
  <si>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</si>
  <si>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</si>
  <si>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</si>
  <si>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</si>
  <si>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</si>
  <si>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</si>
  <si>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</si>
  <si>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</si>
  <si>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</si>
  <si>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</si>
  <si>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</si>
  <si>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</si>
  <si>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</si>
  <si>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</si>
  <si>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</si>
  <si>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</si>
  <si>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</si>
  <si>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</si>
  <si>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</si>
  <si>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</si>
  <si>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</si>
  <si>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</si>
  <si>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</si>
  <si>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</si>
  <si>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</si>
  <si>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</si>
  <si>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</si>
  <si>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</si>
  <si>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</si>
  <si>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</si>
  <si>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</si>
  <si>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</si>
  <si>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</si>
  <si>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</si>
  <si>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</si>
  <si>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</si>
  <si>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</si>
  <si>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</si>
  <si>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</si>
  <si>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</si>
  <si>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</si>
  <si>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</si>
  <si>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</si>
  <si>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</si>
  <si>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</si>
  <si>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</si>
  <si>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</si>
  <si>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</si>
  <si>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</si>
  <si>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</si>
  <si>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</si>
  <si>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</si>
  <si>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</si>
  <si>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</si>
  <si>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</si>
  <si>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</si>
  <si>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</si>
  <si>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</si>
  <si>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</si>
  <si>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</si>
  <si>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</si>
  <si>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</si>
  <si>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</si>
  <si>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</si>
  <si>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</si>
  <si>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</si>
  <si>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</si>
  <si>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</si>
  <si>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</si>
  <si>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</si>
  <si>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</si>
  <si>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</si>
  <si>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</si>
  <si>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</si>
  <si>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</si>
  <si>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</si>
  <si>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</si>
  <si>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</si>
  <si>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</si>
  <si>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</si>
  <si>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</si>
  <si>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</si>
  <si>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</si>
  <si>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</si>
  <si>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</si>
  <si>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</si>
  <si>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</si>
  <si>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</si>
  <si>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</si>
  <si>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</si>
  <si>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</si>
  <si>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</si>
  <si>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</si>
  <si>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</si>
  <si>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</si>
  <si>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</si>
  <si>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</si>
  <si>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</si>
  <si>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</si>
  <si>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</si>
  <si>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</si>
  <si>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</si>
  <si>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</si>
  <si>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</si>
  <si>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</si>
  <si>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</si>
  <si>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</si>
  <si>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</si>
  <si>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</si>
  <si>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</si>
  <si>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</si>
  <si>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</si>
  <si>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</si>
  <si>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</si>
  <si>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</si>
  <si>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</si>
  <si>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</si>
  <si>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</si>
  <si>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</si>
  <si>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</si>
  <si>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</si>
  <si>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</si>
  <si>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</si>
  <si>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</si>
  <si>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</si>
  <si>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</si>
  <si>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</si>
  <si>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</si>
  <si>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</si>
  <si>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</si>
  <si>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</si>
  <si>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</si>
  <si>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</si>
  <si>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</si>
  <si>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</si>
  <si>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</si>
  <si>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</si>
  <si>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</si>
  <si>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</si>
  <si>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</si>
  <si>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</si>
  <si>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</si>
  <si>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</si>
  <si>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</si>
  <si>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</si>
  <si>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</si>
  <si>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</si>
  <si>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</si>
  <si>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</si>
  <si>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</si>
  <si>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</si>
  <si>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</si>
  <si>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</si>
  <si>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</si>
  <si>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</si>
  <si>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</si>
  <si>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</si>
  <si>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</si>
  <si>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</si>
  <si>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</si>
  <si>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</si>
  <si>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</si>
  <si>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</si>
  <si>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</si>
  <si>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</si>
  <si>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</si>
  <si>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</si>
  <si>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</si>
  <si>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</si>
  <si>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</si>
  <si>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</si>
  <si>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</si>
  <si>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</si>
  <si>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</si>
  <si>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</si>
  <si>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</si>
  <si>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</si>
  <si>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</si>
  <si>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</si>
  <si>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</si>
  <si>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</si>
  <si>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</si>
  <si>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</si>
  <si>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</si>
  <si>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</si>
  <si>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</si>
  <si>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</si>
  <si>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</si>
  <si>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</si>
  <si>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</si>
  <si>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</si>
  <si>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</si>
  <si>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</si>
  <si>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</si>
  <si>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</si>
  <si>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</si>
  <si>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</si>
  <si>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</si>
  <si>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</si>
  <si>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</si>
  <si>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</si>
  <si>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</si>
  <si>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</si>
  <si>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</si>
  <si>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</si>
  <si>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</si>
  <si>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</si>
  <si>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</si>
  <si>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</si>
  <si>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</si>
  <si>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</si>
  <si>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</si>
  <si>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</si>
  <si>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</si>
  <si>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</si>
  <si>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</si>
  <si>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</si>
  <si>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</si>
  <si>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</si>
  <si>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</si>
  <si>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</si>
  <si>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</si>
  <si>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</si>
  <si>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</si>
  <si>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</si>
  <si>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</si>
  <si>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</si>
  <si>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</si>
  <si>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</si>
  <si>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</si>
  <si>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</si>
  <si>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</si>
  <si>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</si>
  <si>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</si>
  <si>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</si>
  <si>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</si>
  <si>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</si>
  <si>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</si>
  <si>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</si>
  <si>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</si>
  <si>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</si>
  <si>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</si>
  <si>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</si>
  <si>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</si>
  <si>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</si>
  <si>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</si>
  <si>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</si>
  <si>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</si>
  <si>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</si>
  <si>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</si>
  <si>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</si>
  <si>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</si>
  <si>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</si>
  <si>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</si>
  <si>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</si>
  <si>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</si>
  <si>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</si>
  <si>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</si>
  <si>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</si>
  <si>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</si>
  <si>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</si>
  <si>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</si>
  <si>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</si>
  <si>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</si>
  <si>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</si>
  <si>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</si>
  <si>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</si>
  <si>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</si>
  <si>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</si>
  <si>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</si>
  <si>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</si>
  <si>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</si>
  <si>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</si>
  <si>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</si>
  <si>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</si>
  <si>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</si>
  <si>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</si>
  <si>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</si>
  <si>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</si>
  <si>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</si>
  <si>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</si>
  <si>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</si>
  <si>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</si>
  <si>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</si>
  <si>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</si>
  <si>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</si>
  <si>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</si>
  <si>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</si>
  <si>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</si>
  <si>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</si>
  <si>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</si>
  <si>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</si>
  <si>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</si>
  <si>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</si>
  <si>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</si>
  <si>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</si>
  <si>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</si>
  <si>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</si>
  <si>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</si>
  <si>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</si>
  <si>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</si>
  <si>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</si>
  <si>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</si>
  <si>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</si>
  <si>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</si>
  <si>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</si>
  <si>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</si>
  <si>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</si>
  <si>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</si>
  <si>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</si>
  <si>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</si>
  <si>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</si>
  <si>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</si>
  <si>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</si>
  <si>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</si>
  <si>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</si>
  <si>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</si>
  <si>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</si>
  <si>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</si>
  <si>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</si>
  <si>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</si>
  <si>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</si>
  <si>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</si>
  <si>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</si>
  <si>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</si>
  <si>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</si>
  <si>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</si>
  <si>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</si>
  <si>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</si>
  <si>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</si>
  <si>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</si>
  <si>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</si>
  <si>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</si>
  <si>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</si>
  <si>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</si>
  <si>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</si>
  <si>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</si>
  <si>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</si>
  <si>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</si>
  <si>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</si>
  <si>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</si>
  <si>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</si>
  <si>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</si>
  <si>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</si>
  <si>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</si>
  <si>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</si>
  <si>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</si>
  <si>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</si>
  <si>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</si>
  <si>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</si>
  <si>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</si>
  <si>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</si>
  <si>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</si>
  <si>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</si>
  <si>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</si>
  <si>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</si>
  <si>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</si>
  <si>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</si>
  <si>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</si>
  <si>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</si>
  <si>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</si>
  <si>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</si>
  <si>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</si>
  <si>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</si>
  <si>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</si>
  <si>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</si>
  <si>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</si>
  <si>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</si>
  <si>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</si>
  <si>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</si>
  <si>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</si>
  <si>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</si>
  <si>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</si>
  <si>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</si>
  <si>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</si>
  <si>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</si>
  <si>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</si>
  <si>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</si>
  <si>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</si>
  <si>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</si>
  <si>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</si>
  <si>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</si>
  <si>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</si>
  <si>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</si>
  <si>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</si>
  <si>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</si>
  <si>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</si>
  <si>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</si>
  <si>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</si>
  <si>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</si>
  <si>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</si>
  <si>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</si>
  <si>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</si>
  <si>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</si>
  <si>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</si>
  <si>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</si>
  <si>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</si>
  <si>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</si>
  <si>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</si>
  <si>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</si>
  <si>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</si>
  <si>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</si>
  <si>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</si>
  <si>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</si>
  <si>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</si>
  <si>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</si>
  <si>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</si>
  <si>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</si>
  <si>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</si>
  <si>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</si>
  <si>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</si>
  <si>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</si>
  <si>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</si>
  <si>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</si>
  <si>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</si>
  <si>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</si>
  <si>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</si>
  <si>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</si>
  <si>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</si>
  <si>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</si>
  <si>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</si>
  <si>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</si>
  <si>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</si>
  <si>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</si>
  <si>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</si>
  <si>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</si>
  <si>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</si>
  <si>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</si>
  <si>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</si>
  <si>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</si>
  <si>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</si>
  <si>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</si>
  <si>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</si>
  <si>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</si>
  <si>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</si>
  <si>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</si>
  <si>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</si>
  <si>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</si>
  <si>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</si>
  <si>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</si>
  <si>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</si>
  <si>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</si>
  <si>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</si>
  <si>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</si>
  <si>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</si>
  <si>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</si>
  <si>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</si>
  <si>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</si>
  <si>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</si>
  <si>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</si>
  <si>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</si>
  <si>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</si>
  <si>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</si>
  <si>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</si>
  <si>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</si>
  <si>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</si>
  <si>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</si>
  <si>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</si>
  <si>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</si>
  <si>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</si>
  <si>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</si>
  <si>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</si>
  <si>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</si>
  <si>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</si>
  <si>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</si>
  <si>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</si>
  <si>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</si>
  <si>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</si>
  <si>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</si>
  <si>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</si>
  <si>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</si>
  <si>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</si>
  <si>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</si>
  <si>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</si>
  <si>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</si>
  <si>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</si>
  <si>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</si>
  <si>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</si>
  <si>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</si>
  <si>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</si>
  <si>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</si>
  <si>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</si>
  <si>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</si>
  <si>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</si>
  <si>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</si>
  <si>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</si>
  <si>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</si>
  <si>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</si>
  <si>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</si>
  <si>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</si>
  <si>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</si>
  <si>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</si>
  <si>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</si>
  <si>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</si>
  <si>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</si>
  <si>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</si>
  <si>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</si>
  <si>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</si>
  <si>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</si>
  <si>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</si>
  <si>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</si>
  <si>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</si>
  <si>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</si>
  <si>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</si>
  <si>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</si>
  <si>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</si>
  <si>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</si>
  <si>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</si>
  <si>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</si>
  <si>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</si>
  <si>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</si>
  <si>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</si>
  <si>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</si>
  <si>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</si>
  <si>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</si>
  <si>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</si>
  <si>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</si>
  <si>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</si>
  <si>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</si>
  <si>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</si>
  <si>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</si>
  <si>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</si>
  <si>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</si>
  <si>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</si>
  <si>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</si>
  <si>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</si>
  <si>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</si>
  <si>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</si>
  <si>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</si>
  <si>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</si>
  <si>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</si>
  <si>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</si>
  <si>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</si>
  <si>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</si>
  <si>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</si>
  <si>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</si>
  <si>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</si>
  <si>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</si>
  <si>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</si>
  <si>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</si>
  <si>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</si>
  <si>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</si>
  <si>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</si>
  <si>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</si>
  <si>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</si>
  <si>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</si>
  <si>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</si>
  <si>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</si>
  <si>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</si>
  <si>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</si>
  <si>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</si>
  <si>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</si>
  <si>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</si>
  <si>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</si>
  <si>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</si>
  <si>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</si>
  <si>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</si>
  <si>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</si>
  <si>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</si>
  <si>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</si>
  <si>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</si>
  <si>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</si>
  <si>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</si>
  <si>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</si>
  <si>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</si>
  <si>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</si>
  <si>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</si>
  <si>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</si>
  <si>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</si>
  <si>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</si>
  <si>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</si>
  <si>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</si>
  <si>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</si>
  <si>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</si>
  <si>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</si>
  <si>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</si>
  <si>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</si>
  <si>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</si>
  <si>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</si>
  <si>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</si>
  <si>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</si>
  <si>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</si>
  <si>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</si>
  <si>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</si>
  <si>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</si>
  <si>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</si>
  <si>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</si>
  <si>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</si>
  <si>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</si>
  <si>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</si>
  <si>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</si>
  <si>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</si>
  <si>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</si>
  <si>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</si>
  <si>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</si>
  <si>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</si>
  <si>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</si>
  <si>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</si>
  <si>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</si>
  <si>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</si>
  <si>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</si>
  <si>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</si>
  <si>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</si>
  <si>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</si>
  <si>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</si>
  <si>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</si>
  <si>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</si>
  <si>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</si>
  <si>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</si>
  <si>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</si>
  <si>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</si>
  <si>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</si>
  <si>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</si>
  <si>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</si>
  <si>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</si>
  <si>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</si>
  <si>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</si>
  <si>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</si>
  <si>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</si>
  <si>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</si>
  <si>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</si>
  <si>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</si>
  <si>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</si>
  <si>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</si>
  <si>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</si>
  <si>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</si>
  <si>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</si>
  <si>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</si>
  <si>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</si>
  <si>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</si>
  <si>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</si>
  <si>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</si>
  <si>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</si>
  <si>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</si>
  <si>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</si>
  <si>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</si>
  <si>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</si>
  <si>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</si>
  <si>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</si>
  <si>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</si>
  <si>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</si>
  <si>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</si>
  <si>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</si>
  <si>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</si>
  <si>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</si>
  <si>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</si>
  <si>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</si>
  <si>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</si>
  <si>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</si>
  <si>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</si>
  <si>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</si>
  <si>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</si>
  <si>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</si>
  <si>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</si>
  <si>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</si>
  <si>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</si>
  <si>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</si>
  <si>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</si>
  <si>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</si>
  <si>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</si>
  <si>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</si>
  <si>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</si>
  <si>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</si>
  <si>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</si>
  <si>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</si>
  <si>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</si>
  <si>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</si>
  <si>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</si>
  <si>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</si>
  <si>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</si>
  <si>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</si>
  <si>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</si>
  <si>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</si>
  <si>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</si>
  <si>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</si>
  <si>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</si>
  <si>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</si>
  <si>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</si>
  <si>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</si>
  <si>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</si>
  <si>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</si>
  <si>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</si>
  <si>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</si>
  <si>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</si>
  <si>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</si>
  <si>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</si>
  <si>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</si>
  <si>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</si>
  <si>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</si>
  <si>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</si>
  <si>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</si>
  <si>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</si>
  <si>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</si>
  <si>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</si>
  <si>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</si>
  <si>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</si>
  <si>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</si>
  <si>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</si>
  <si>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</si>
  <si>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</si>
  <si>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</si>
  <si>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</si>
  <si>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</si>
  <si>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</si>
  <si>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</si>
  <si>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</si>
  <si>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</si>
  <si>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</si>
  <si>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</si>
  <si>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</si>
  <si>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</si>
  <si>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</si>
  <si>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</si>
  <si>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</si>
  <si>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</si>
  <si>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</si>
  <si>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</si>
  <si>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</si>
  <si>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</si>
  <si>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</si>
  <si>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</si>
  <si>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</si>
  <si>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</si>
  <si>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</si>
  <si>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</si>
  <si>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</si>
  <si>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</si>
  <si>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</si>
  <si>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</si>
  <si>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</si>
  <si>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</si>
  <si>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</si>
  <si>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</si>
  <si>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</si>
  <si>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</si>
  <si>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</si>
  <si>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</si>
  <si>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</si>
  <si>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</si>
  <si>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</si>
  <si>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</si>
  <si>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</si>
  <si>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</si>
  <si>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</si>
  <si>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</si>
  <si>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</si>
  <si>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</si>
  <si>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</si>
  <si>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</si>
  <si>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</si>
  <si>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</si>
  <si>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</si>
  <si>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</si>
  <si>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</si>
  <si>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</si>
  <si>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</si>
  <si>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</si>
  <si>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</si>
  <si>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</si>
  <si>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</si>
  <si>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</si>
  <si>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</si>
  <si>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</si>
  <si>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</si>
  <si>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</si>
  <si>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</si>
  <si>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</si>
  <si>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</si>
  <si>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</si>
  <si>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</si>
  <si>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</si>
  <si>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</si>
  <si>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</si>
  <si>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</si>
  <si>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</si>
  <si>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</si>
  <si>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</si>
  <si>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</si>
  <si>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</si>
  <si>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</si>
  <si>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</si>
  <si>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</si>
  <si>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</si>
  <si>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</si>
  <si>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</si>
  <si>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</si>
  <si>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</si>
  <si>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</si>
  <si>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</si>
  <si>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</si>
  <si>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</si>
  <si>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</si>
  <si>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</si>
  <si>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</si>
  <si>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</si>
  <si>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</si>
  <si>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</si>
  <si>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</si>
  <si>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</si>
  <si>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</si>
  <si>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</si>
  <si>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</si>
  <si>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</si>
  <si>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</si>
  <si>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</si>
  <si>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</si>
  <si>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</si>
  <si>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</si>
  <si>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</si>
  <si>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</si>
  <si>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</si>
  <si>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</si>
  <si>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</si>
  <si>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</si>
  <si>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</si>
  <si>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</si>
  <si>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</si>
  <si>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</si>
  <si>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</si>
  <si>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</si>
  <si>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</si>
  <si>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</si>
  <si>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</si>
  <si>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</si>
  <si>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</si>
  <si>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</si>
  <si>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</si>
  <si>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</si>
  <si>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</si>
  <si>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</si>
  <si>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</si>
  <si>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</si>
  <si>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</si>
  <si>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</si>
  <si>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</si>
  <si>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</si>
  <si>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</si>
  <si>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</si>
  <si>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</si>
  <si>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</si>
  <si>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</si>
  <si>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</si>
  <si>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</si>
  <si>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</si>
  <si>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</si>
  <si>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</si>
  <si>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</si>
  <si>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</si>
  <si>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</si>
  <si>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</si>
  <si>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</si>
  <si>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</si>
  <si>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</si>
  <si>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</si>
  <si>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</si>
  <si>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</si>
  <si>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</si>
  <si>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</si>
  <si>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</si>
  <si>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</si>
  <si>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</si>
  <si>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</si>
  <si>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</si>
  <si>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</si>
  <si>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</si>
  <si>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</si>
  <si>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</si>
  <si>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</si>
  <si>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</si>
  <si>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</si>
  <si>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</si>
  <si>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</si>
  <si>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</si>
  <si>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</si>
  <si>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</si>
  <si>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</si>
  <si>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</si>
  <si>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</si>
  <si>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</si>
  <si>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</si>
  <si>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</si>
  <si>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</si>
  <si>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</si>
  <si>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</si>
  <si>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</si>
  <si>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</si>
  <si>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</si>
  <si>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</si>
  <si>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</si>
  <si>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</si>
  <si>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</si>
  <si>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</si>
  <si>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</si>
  <si>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</si>
  <si>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</si>
  <si>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</si>
  <si>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</si>
  <si>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</si>
  <si>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</si>
  <si>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</si>
  <si>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</si>
  <si>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</si>
  <si>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</si>
  <si>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</si>
  <si>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</si>
  <si>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</si>
  <si>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</si>
  <si>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</si>
  <si>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</si>
  <si>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</si>
  <si>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</si>
  <si>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</si>
  <si>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</si>
  <si>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</si>
  <si>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</si>
  <si>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</si>
  <si>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</si>
  <si>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</si>
  <si>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</si>
  <si>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</si>
  <si>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</si>
  <si>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</si>
  <si>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</si>
  <si>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</si>
  <si>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</si>
  <si>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</si>
  <si>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</si>
  <si>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</si>
  <si>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</si>
  <si>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</si>
  <si>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</si>
  <si>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</si>
  <si>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</si>
  <si>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</si>
  <si>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</si>
  <si>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</si>
  <si>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</si>
  <si>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</si>
  <si>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</si>
  <si>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</si>
  <si>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</si>
  <si>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</si>
  <si>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</si>
  <si>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</si>
  <si>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</si>
  <si>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</si>
  <si>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</si>
  <si>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</si>
  <si>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</si>
  <si>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</si>
  <si>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</si>
  <si>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</si>
  <si>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</si>
  <si>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</si>
  <si>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</si>
  <si>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</si>
  <si>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</si>
  <si>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</si>
  <si>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</si>
  <si>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</si>
  <si>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</si>
  <si>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</si>
  <si>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</si>
  <si>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</si>
  <si>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</si>
  <si>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</si>
  <si>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</si>
  <si>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</si>
  <si>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</si>
  <si>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</si>
  <si>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</si>
  <si>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</si>
  <si>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</si>
  <si>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</si>
  <si>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</si>
  <si>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</si>
  <si>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</si>
  <si>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</si>
  <si>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</si>
  <si>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</si>
  <si>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</si>
  <si>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</si>
  <si>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</si>
  <si>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</si>
  <si>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</si>
  <si>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</si>
  <si>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</si>
  <si>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</si>
  <si>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</si>
  <si>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</si>
  <si>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</si>
  <si>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</si>
  <si>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</si>
  <si>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</si>
  <si>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</si>
  <si>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</si>
  <si>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</si>
  <si>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</si>
  <si>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</si>
  <si>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</si>
  <si>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</si>
  <si>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</si>
  <si>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</si>
  <si>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</si>
  <si>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</si>
  <si>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</si>
  <si>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</si>
  <si>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</si>
  <si>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</si>
  <si>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</si>
  <si>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</si>
  <si>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</si>
  <si>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</si>
  <si>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</si>
  <si>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</si>
  <si>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</si>
  <si>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</si>
  <si>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</si>
  <si>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</si>
  <si>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</si>
  <si>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</si>
  <si>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</si>
  <si>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</si>
  <si>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</si>
  <si>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</si>
  <si>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</si>
  <si>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</si>
  <si>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</si>
  <si>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</si>
  <si>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</si>
  <si>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</si>
  <si>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</si>
  <si>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</si>
  <si>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</si>
  <si>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</si>
  <si>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</si>
  <si>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</si>
  <si>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</si>
  <si>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</si>
  <si>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</si>
  <si>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</si>
  <si>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</si>
  <si>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</si>
  <si>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</si>
  <si>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</si>
  <si>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</si>
  <si>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</si>
  <si>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</si>
  <si>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</si>
  <si>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</si>
  <si>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</si>
  <si>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</si>
  <si>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</si>
  <si>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</si>
  <si>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</si>
  <si>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</si>
  <si>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</si>
  <si>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</si>
  <si>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</si>
  <si>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</si>
  <si>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</si>
  <si>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</si>
  <si>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</si>
  <si>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</si>
  <si>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</si>
  <si>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</si>
  <si>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</si>
  <si>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</si>
  <si>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</si>
  <si>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</si>
  <si>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</si>
  <si>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</si>
  <si>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</si>
  <si>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</si>
  <si>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</si>
  <si>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</si>
  <si>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</si>
  <si>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</si>
  <si>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</si>
  <si>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</si>
  <si>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</si>
  <si>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</si>
  <si>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</si>
  <si>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</si>
  <si>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</si>
  <si>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</si>
  <si>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</si>
  <si>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</si>
  <si>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</si>
  <si>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</si>
  <si>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</si>
  <si>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</si>
  <si>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</si>
  <si>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</si>
  <si>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</si>
  <si>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</si>
  <si>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</si>
  <si>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</si>
  <si>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</si>
  <si>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</si>
  <si>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</si>
  <si>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</si>
  <si>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</si>
  <si>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</si>
  <si>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</si>
  <si>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</si>
  <si>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</si>
  <si>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</si>
  <si>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</si>
  <si>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</si>
  <si>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</si>
  <si>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</si>
  <si>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</si>
  <si>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</si>
  <si>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</si>
  <si>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</si>
  <si>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</si>
  <si>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</si>
  <si>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</si>
  <si>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</si>
  <si>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</si>
  <si>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</si>
  <si>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</si>
  <si>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</si>
  <si>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</si>
  <si>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</si>
  <si>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</si>
  <si>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</si>
  <si>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</si>
  <si>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</si>
  <si>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</si>
  <si>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</si>
  <si>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</si>
  <si>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</si>
  <si>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</si>
  <si>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</si>
  <si>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</si>
  <si>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</si>
  <si>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</si>
  <si>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</si>
  <si>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</si>
  <si>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</si>
  <si>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</si>
  <si>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</si>
  <si>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</si>
  <si>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</si>
  <si>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</si>
  <si>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</si>
  <si>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</si>
  <si>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</si>
  <si>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</si>
  <si>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</si>
  <si>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</si>
  <si>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</si>
  <si>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</si>
  <si>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</si>
  <si>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</si>
  <si>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</si>
  <si>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</si>
  <si>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</si>
  <si>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</si>
  <si>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</si>
  <si>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</si>
  <si>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</si>
  <si>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</si>
  <si>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</si>
  <si>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</si>
  <si>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</si>
  <si>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</si>
  <si>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</si>
  <si>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</si>
  <si>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</si>
  <si>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</si>
  <si>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</si>
  <si>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</si>
  <si>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</si>
  <si>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</si>
  <si>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</si>
  <si>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</si>
  <si>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</si>
  <si>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</si>
  <si>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</si>
  <si>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</si>
  <si>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</si>
  <si>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</si>
  <si>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</si>
  <si>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</si>
  <si>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</si>
  <si>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</si>
  <si>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</si>
  <si>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</si>
  <si>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</si>
  <si>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</si>
  <si>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</si>
  <si>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</si>
  <si>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</si>
  <si>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</si>
  <si>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</si>
  <si>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</si>
  <si>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</si>
  <si>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</si>
  <si>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</si>
  <si>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</si>
  <si>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</si>
  <si>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</si>
  <si>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</si>
  <si>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</si>
  <si>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</si>
  <si>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</si>
  <si>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</si>
  <si>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</si>
  <si>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</si>
  <si>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</si>
  <si>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</si>
  <si>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</si>
  <si>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</si>
  <si>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</si>
  <si>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</si>
  <si>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</si>
  <si>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</si>
  <si>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</si>
  <si>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</si>
  <si>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</si>
  <si>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</si>
  <si>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</si>
  <si>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</si>
  <si>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</si>
  <si>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</si>
  <si>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</si>
  <si>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</si>
  <si>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</si>
  <si>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</si>
  <si>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</si>
  <si>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</si>
  <si>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</si>
  <si>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</si>
  <si>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</si>
  <si>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</si>
  <si>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</si>
  <si>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</si>
  <si>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</si>
  <si>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</si>
  <si>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</si>
  <si>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</si>
  <si>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</si>
  <si>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</si>
  <si>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</si>
  <si>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</si>
  <si>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</si>
  <si>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</si>
  <si>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</si>
  <si>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</si>
  <si>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</si>
  <si>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</si>
  <si>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</si>
  <si>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</si>
  <si>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</si>
  <si>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</si>
  <si>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</si>
  <si>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</si>
  <si>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</si>
  <si>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</si>
  <si>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</si>
  <si>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</si>
  <si>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</si>
  <si>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</si>
  <si>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</si>
  <si>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</si>
  <si>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</si>
  <si>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</si>
  <si>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</si>
  <si>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</si>
  <si>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</si>
  <si>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</si>
  <si>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</si>
  <si>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</si>
  <si>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</si>
  <si>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</si>
  <si>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</si>
  <si>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</si>
  <si>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</si>
  <si>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</si>
  <si>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</si>
  <si>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</si>
  <si>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</si>
  <si>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</si>
  <si>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</si>
  <si>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</si>
  <si>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</si>
  <si>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</si>
  <si>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</si>
  <si>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</si>
  <si>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</si>
  <si>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</si>
  <si>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</si>
  <si>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</si>
  <si>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</si>
  <si>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</si>
  <si>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</si>
  <si>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</si>
  <si>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</si>
  <si>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</si>
  <si>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</si>
  <si>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</si>
  <si>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</si>
  <si>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</si>
  <si>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</si>
  <si>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</si>
  <si>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</si>
  <si>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</si>
  <si>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</si>
  <si>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</si>
  <si>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</si>
  <si>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</si>
  <si>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</si>
  <si>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</si>
  <si>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</si>
  <si>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</si>
  <si>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</si>
  <si>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</si>
  <si>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</si>
  <si>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</si>
  <si>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</si>
  <si>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</si>
  <si>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</si>
  <si>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</si>
  <si>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</si>
  <si>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</si>
  <si>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</si>
  <si>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</si>
  <si>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</si>
  <si>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</si>
  <si>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</si>
  <si>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</si>
  <si>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</si>
  <si>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</si>
  <si>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</si>
  <si>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</si>
  <si>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</si>
  <si>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</si>
  <si>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</si>
  <si>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</si>
  <si>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</si>
  <si>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</si>
  <si>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</si>
  <si>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</si>
  <si>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</si>
  <si>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</si>
  <si>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</si>
  <si>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</si>
  <si>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</si>
  <si>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</si>
  <si>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</si>
  <si>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</si>
  <si>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</si>
  <si>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</si>
  <si>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</si>
  <si>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</si>
  <si>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</si>
  <si>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</si>
  <si>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</si>
  <si>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</si>
  <si>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</si>
  <si>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</si>
  <si>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</si>
  <si>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</si>
  <si>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</si>
  <si>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</si>
  <si>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</si>
  <si>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</si>
  <si>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</si>
  <si>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</si>
  <si>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</si>
  <si>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</si>
  <si>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</si>
  <si>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</si>
  <si>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</si>
  <si>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</si>
  <si>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</si>
  <si>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</si>
  <si>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</si>
  <si>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</si>
  <si>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</si>
  <si>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</si>
  <si>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</si>
  <si>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</si>
  <si>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</si>
  <si>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</si>
  <si>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</si>
  <si>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</si>
  <si>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</si>
  <si>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</si>
  <si>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</si>
  <si>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</si>
  <si>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</si>
  <si>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</si>
  <si>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</si>
  <si>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</si>
  <si>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</si>
  <si>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</si>
  <si>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</si>
  <si>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</si>
  <si>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</si>
  <si>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</si>
  <si>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</si>
  <si>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</si>
  <si>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</si>
  <si>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</si>
  <si>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</si>
  <si>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</si>
  <si>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</si>
  <si>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</si>
  <si>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</si>
  <si>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</si>
  <si>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</si>
  <si>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</si>
  <si>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</si>
  <si>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</si>
  <si>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</si>
  <si>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</si>
  <si>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</si>
  <si>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</si>
  <si>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</si>
  <si>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</si>
  <si>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</si>
  <si>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</si>
  <si>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</si>
  <si>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</si>
  <si>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</si>
  <si>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</si>
  <si>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</si>
  <si>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</si>
  <si>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</si>
  <si>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</si>
  <si>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</si>
  <si>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</si>
  <si>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</si>
  <si>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</si>
  <si>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</si>
  <si>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</si>
  <si>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</si>
  <si>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</si>
  <si>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</si>
  <si>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</si>
  <si>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</si>
  <si>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</si>
  <si>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</si>
  <si>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</si>
  <si>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</si>
  <si>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</si>
  <si>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</si>
  <si>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</si>
  <si>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</si>
  <si>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</si>
  <si>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</si>
  <si>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</si>
  <si>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</si>
  <si>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</si>
  <si>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</si>
  <si>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</si>
  <si>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</si>
  <si>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</si>
  <si>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</si>
  <si>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</si>
  <si>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</si>
  <si>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</si>
  <si>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</si>
  <si>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</si>
  <si>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</si>
  <si>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</si>
  <si>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</si>
  <si>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</si>
  <si>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</si>
  <si>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</si>
  <si>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</si>
  <si>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</si>
  <si>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</si>
  <si>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</si>
  <si>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</si>
  <si>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</si>
  <si>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</si>
  <si>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</si>
  <si>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</si>
  <si>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</si>
  <si>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</si>
  <si>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</si>
  <si>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</si>
  <si>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</si>
  <si>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</si>
  <si>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</si>
  <si>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</si>
  <si>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</si>
  <si>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</si>
  <si>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</si>
  <si>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</si>
  <si>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</si>
  <si>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</si>
  <si>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</si>
  <si>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</si>
  <si>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</si>
  <si>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</si>
  <si>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</si>
  <si>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</si>
  <si>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</si>
  <si>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</si>
  <si>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</si>
  <si>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</si>
  <si>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</si>
  <si>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</si>
  <si>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</si>
  <si>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</si>
  <si>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</si>
  <si>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</si>
  <si>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</si>
  <si>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</si>
  <si>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</si>
  <si>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</si>
  <si>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</si>
  <si>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</si>
  <si>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</si>
  <si>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</si>
  <si>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</si>
  <si>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</si>
  <si>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</si>
  <si>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</si>
  <si>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</si>
  <si>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</si>
  <si>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</si>
  <si>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</si>
  <si>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</si>
  <si>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</si>
  <si>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</si>
  <si>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</si>
  <si>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</si>
  <si>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</si>
  <si>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</si>
  <si>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</si>
  <si>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</si>
  <si>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</si>
  <si>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</si>
  <si>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</si>
  <si>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</si>
  <si>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</si>
  <si>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</si>
  <si>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</si>
  <si>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</si>
  <si>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</si>
  <si>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</si>
  <si>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</si>
  <si>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</si>
  <si>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</si>
  <si>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</si>
  <si>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</si>
  <si>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</si>
  <si>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</si>
  <si>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</si>
  <si>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</si>
  <si>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</si>
  <si>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</si>
  <si>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</si>
  <si>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</si>
  <si>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</si>
  <si>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</si>
  <si>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</si>
  <si>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</si>
  <si>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</si>
  <si>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</si>
  <si>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</si>
  <si>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</si>
  <si>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</si>
  <si>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</si>
  <si>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</si>
  <si>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</si>
  <si>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</si>
  <si>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</si>
  <si>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</si>
  <si>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</si>
  <si>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</si>
  <si>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</si>
  <si>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</si>
  <si>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</si>
  <si>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</si>
  <si>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</si>
  <si>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</si>
  <si>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</si>
  <si>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</si>
  <si>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</si>
  <si>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</si>
  <si>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</si>
  <si>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</si>
  <si>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</si>
  <si>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</si>
  <si>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</si>
  <si>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</si>
  <si>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</si>
  <si>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</si>
  <si>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</si>
  <si>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</si>
  <si>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</si>
  <si>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</si>
  <si>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</si>
  <si>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</si>
  <si>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</si>
  <si>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</si>
  <si>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</si>
  <si>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</si>
  <si>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</si>
  <si>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</si>
  <si>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</si>
  <si>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</si>
  <si>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</si>
  <si>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</si>
  <si>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</si>
  <si>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</si>
  <si>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</si>
  <si>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</si>
  <si>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</si>
  <si>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</si>
  <si>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</si>
  <si>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</si>
  <si>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</si>
  <si>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</si>
  <si>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</si>
  <si>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</si>
  <si>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</si>
  <si>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</si>
  <si>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</si>
  <si>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</si>
  <si>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</si>
  <si>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</si>
  <si>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</si>
  <si>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</si>
  <si>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</si>
  <si>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</si>
  <si>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</si>
  <si>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</si>
  <si>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</si>
  <si>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</si>
  <si>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</si>
  <si>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</si>
  <si>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</si>
  <si>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</si>
  <si>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</si>
  <si>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</si>
  <si>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</si>
  <si>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</si>
  <si>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</si>
  <si>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</si>
  <si>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</si>
  <si>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</si>
  <si>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</si>
  <si>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</si>
  <si>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</si>
  <si>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</si>
  <si>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</si>
  <si>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</si>
  <si>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</si>
  <si>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</si>
  <si>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</si>
  <si>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</si>
  <si>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</si>
  <si>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</si>
  <si>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</si>
  <si>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</si>
  <si>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</si>
  <si>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</si>
  <si>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</si>
  <si>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</si>
  <si>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</si>
  <si>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</si>
  <si>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</si>
  <si>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</si>
  <si>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</si>
  <si>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</si>
  <si>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</si>
  <si>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</si>
  <si>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</si>
  <si>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</si>
  <si>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</si>
  <si>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</si>
  <si>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</si>
  <si>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</si>
  <si>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</si>
  <si>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</si>
  <si>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</si>
  <si>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</si>
  <si>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</si>
  <si>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</si>
  <si>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</si>
  <si>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</si>
  <si>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</si>
  <si>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</si>
  <si>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</si>
  <si>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</si>
  <si>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</si>
  <si>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</si>
  <si>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</si>
  <si>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</si>
  <si>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</si>
  <si>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</si>
  <si>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</si>
  <si>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</si>
  <si>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</si>
  <si>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</si>
  <si>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</si>
  <si>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</si>
  <si>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</si>
  <si>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</si>
  <si>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</si>
  <si>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</si>
  <si>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</si>
  <si>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</si>
  <si>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</si>
  <si>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</si>
  <si>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</si>
  <si>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</si>
  <si>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</si>
  <si>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</si>
  <si>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</si>
  <si>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</si>
  <si>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</si>
  <si>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</si>
  <si>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</si>
  <si>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</si>
  <si>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</si>
  <si>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</si>
  <si>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</si>
  <si>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</si>
  <si>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</si>
  <si>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</si>
  <si>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</si>
  <si>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</si>
  <si>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</si>
  <si>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</si>
  <si>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</si>
  <si>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</si>
  <si>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</si>
  <si>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</si>
  <si>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</si>
  <si>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</si>
  <si>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</si>
  <si>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</si>
  <si>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</si>
  <si>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</si>
  <si>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</si>
  <si>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</si>
  <si>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</si>
  <si>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</si>
  <si>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</si>
  <si>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</si>
  <si>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</si>
  <si>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</si>
  <si>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</si>
  <si>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</si>
  <si>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</si>
  <si>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</si>
  <si>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</si>
  <si>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</si>
  <si>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</si>
  <si>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</si>
  <si>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</si>
  <si>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</si>
  <si>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</si>
  <si>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</si>
  <si>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</si>
  <si>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</si>
  <si>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</si>
  <si>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</si>
  <si>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</si>
  <si>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</si>
  <si>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</si>
  <si>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</si>
  <si>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</si>
  <si>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</si>
  <si>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</si>
  <si>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</si>
  <si>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</si>
  <si>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</si>
  <si>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</si>
  <si>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</si>
  <si>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</si>
  <si>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</si>
  <si>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</si>
  <si>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</si>
  <si>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</si>
  <si>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</si>
  <si>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</si>
  <si>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</si>
  <si>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</si>
  <si>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</si>
  <si>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</si>
  <si>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</si>
  <si>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</si>
  <si>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</si>
  <si>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</si>
  <si>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</si>
  <si>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</si>
  <si>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</si>
  <si>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</si>
  <si>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</si>
  <si>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</si>
  <si>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</si>
  <si>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</si>
  <si>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</si>
  <si>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</si>
  <si>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</si>
  <si>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</si>
  <si>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</si>
  <si>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</si>
  <si>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</si>
  <si>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</si>
  <si>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</si>
  <si>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</si>
  <si>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</si>
  <si>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</si>
  <si>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</si>
  <si>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</si>
  <si>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</si>
  <si>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</si>
  <si>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</si>
  <si>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</si>
  <si>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</si>
  <si>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</si>
  <si>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</si>
  <si>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</si>
  <si>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</si>
  <si>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</si>
  <si>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</si>
  <si>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</si>
  <si>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</si>
  <si>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</si>
  <si>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</si>
  <si>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</si>
  <si>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</si>
  <si>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</si>
  <si>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</si>
  <si>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</si>
  <si>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</si>
  <si>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</si>
  <si>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</si>
  <si>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</si>
  <si>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</si>
  <si>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</si>
  <si>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</si>
  <si>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</si>
  <si>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</si>
  <si>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</si>
  <si>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</si>
  <si>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</si>
  <si>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</si>
  <si>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</si>
  <si>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</si>
  <si>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</si>
  <si>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</si>
  <si>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</si>
  <si>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</si>
  <si>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</si>
  <si>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</si>
  <si>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</si>
  <si>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</si>
  <si>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</si>
  <si>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</si>
  <si>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</si>
  <si>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</si>
  <si>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</si>
  <si>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</si>
  <si>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</si>
  <si>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</si>
  <si>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</si>
  <si>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</si>
  <si>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</si>
  <si>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</si>
  <si>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</si>
  <si>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</si>
  <si>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</si>
  <si>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</si>
  <si>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</si>
  <si>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</si>
  <si>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</si>
  <si>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</si>
  <si>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</si>
  <si>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</si>
  <si>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</si>
  <si>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</si>
  <si>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</si>
  <si>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</si>
  <si>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</si>
  <si>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</si>
  <si>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</si>
  <si>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</si>
  <si>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</si>
  <si>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</si>
  <si>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</si>
  <si>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</si>
  <si>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</si>
  <si>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</si>
  <si>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</si>
  <si>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</si>
  <si>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</si>
  <si>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</si>
  <si>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</si>
  <si>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</si>
  <si>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</si>
  <si>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</si>
  <si>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</si>
  <si>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</si>
  <si>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</si>
  <si>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</si>
  <si>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</si>
  <si>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</si>
  <si>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</si>
  <si>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</si>
  <si>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</si>
  <si>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</si>
  <si>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</si>
  <si>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</si>
  <si>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</si>
  <si>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</si>
  <si>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</si>
  <si>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</si>
  <si>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</si>
  <si>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</si>
  <si>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</si>
  <si>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</si>
  <si>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</si>
  <si>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</si>
  <si>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</si>
  <si>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</si>
  <si>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</si>
  <si>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</si>
  <si>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</si>
  <si>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</si>
  <si>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</si>
  <si>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</si>
  <si>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</si>
  <si>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</si>
  <si>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</si>
  <si>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</si>
  <si>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</si>
  <si>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</si>
  <si>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</si>
  <si>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</si>
  <si>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</si>
  <si>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</si>
  <si>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</si>
  <si>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</si>
  <si>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</si>
  <si>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</si>
  <si>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</si>
  <si>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</si>
  <si>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</si>
  <si>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</si>
  <si>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</si>
  <si>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</si>
  <si>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</si>
  <si>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</si>
  <si>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</si>
  <si>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</si>
  <si>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</si>
  <si>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</si>
  <si>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</si>
  <si>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</si>
  <si>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</si>
  <si>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</si>
  <si>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</si>
  <si>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</si>
  <si>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</si>
  <si>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</si>
  <si>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</si>
  <si>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</si>
  <si>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</si>
  <si>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</si>
  <si>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</si>
  <si>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</si>
  <si>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</si>
  <si>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</si>
  <si>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</si>
  <si>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</si>
  <si>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</si>
  <si>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</si>
  <si>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</si>
  <si>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</si>
  <si>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</si>
  <si>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</si>
  <si>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</si>
  <si>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</si>
  <si>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</si>
  <si>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</si>
  <si>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</si>
  <si>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</si>
  <si>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</si>
  <si>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</si>
  <si>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</si>
  <si>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</si>
  <si>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</si>
  <si>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</si>
  <si>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</si>
  <si>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</si>
  <si>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</si>
  <si>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</si>
  <si>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</si>
  <si>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</si>
  <si>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</si>
  <si>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</si>
  <si>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</si>
  <si>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</si>
  <si>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</si>
  <si>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</si>
  <si>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</si>
  <si>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</si>
  <si>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</si>
  <si>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</si>
  <si>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</si>
  <si>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</si>
  <si>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</si>
  <si>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</si>
  <si>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</si>
  <si>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</si>
  <si>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</si>
  <si>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</si>
  <si>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</si>
  <si>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</si>
  <si>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</si>
  <si>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</si>
  <si>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</si>
  <si>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</si>
  <si>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</si>
  <si>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</si>
  <si>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</si>
  <si>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</si>
  <si>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</si>
  <si>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</si>
  <si>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</si>
  <si>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</si>
  <si>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</si>
  <si>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</si>
  <si>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</si>
  <si>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</si>
  <si>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</si>
  <si>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</si>
  <si>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</si>
  <si>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</si>
  <si>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</si>
  <si>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</si>
  <si>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</si>
  <si>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</si>
  <si>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</si>
  <si>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</si>
  <si>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</si>
  <si>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</si>
  <si>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</si>
  <si>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</si>
  <si>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</si>
  <si>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</si>
  <si>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</si>
  <si>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</si>
  <si>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</si>
  <si>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</si>
  <si>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</si>
  <si>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</si>
  <si>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</si>
  <si>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</si>
  <si>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</si>
  <si>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</si>
  <si>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</si>
  <si>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</si>
  <si>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</si>
  <si>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</si>
  <si>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</si>
  <si>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</si>
  <si>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</si>
  <si>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</si>
  <si>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</si>
  <si>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</si>
  <si>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</si>
  <si>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</si>
  <si>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</si>
  <si>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</si>
  <si>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</si>
  <si>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</si>
  <si>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</si>
  <si>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</si>
  <si>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</si>
  <si>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</si>
  <si>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</si>
  <si>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</si>
  <si>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</si>
  <si>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</si>
  <si>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</si>
  <si>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</si>
  <si>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</si>
  <si>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</si>
  <si>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</si>
  <si>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</si>
  <si>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</si>
  <si>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</si>
  <si>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</si>
  <si>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</si>
  <si>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</si>
  <si>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</si>
  <si>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</si>
  <si>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</si>
  <si>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</si>
  <si>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</si>
  <si>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</si>
  <si>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</si>
  <si>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</si>
  <si>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</si>
  <si>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</si>
  <si>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</si>
  <si>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</si>
  <si>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</si>
  <si>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</si>
  <si>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</si>
  <si>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</si>
  <si>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</si>
  <si>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</si>
  <si>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</si>
  <si>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</si>
  <si>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</si>
  <si>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</si>
  <si>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</si>
  <si>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</si>
  <si>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</si>
  <si>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</si>
  <si>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</si>
  <si>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</si>
  <si>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</si>
  <si>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</si>
  <si>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</si>
  <si>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</si>
  <si>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</si>
  <si>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</si>
  <si>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</si>
  <si>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</si>
  <si>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</si>
  <si>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</si>
  <si>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</si>
  <si>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</si>
  <si>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</si>
  <si>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</si>
  <si>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</si>
  <si>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</si>
  <si>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</si>
  <si>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</si>
  <si>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</si>
  <si>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</si>
  <si>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</si>
  <si>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</si>
  <si>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</si>
  <si>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</si>
  <si>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</si>
  <si>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</si>
  <si>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</si>
  <si>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</si>
  <si>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</si>
  <si>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</si>
  <si>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</si>
  <si>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</si>
  <si>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</si>
  <si>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</si>
  <si>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</si>
  <si>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</si>
  <si>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</si>
  <si>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</si>
  <si>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</si>
  <si>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</si>
  <si>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</si>
  <si>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</si>
  <si>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</si>
  <si>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</si>
  <si>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</si>
  <si>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</si>
  <si>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</si>
  <si>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</si>
  <si>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</si>
  <si>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</si>
  <si>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</si>
  <si>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</si>
  <si>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</si>
  <si>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</si>
  <si>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</si>
  <si>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</si>
  <si>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</si>
  <si>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</si>
  <si>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</si>
  <si>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</si>
  <si>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</si>
  <si>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</si>
  <si>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</si>
  <si>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</si>
  <si>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</si>
  <si>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</si>
  <si>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</si>
  <si>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</si>
  <si>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</si>
  <si>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</si>
  <si>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</si>
  <si>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</si>
  <si>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</si>
  <si>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</si>
  <si>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</si>
  <si>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</si>
  <si>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</si>
  <si>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</si>
  <si>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</si>
  <si>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</si>
  <si>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</si>
  <si>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</si>
  <si>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</si>
  <si>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</si>
  <si>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</si>
  <si>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</si>
  <si>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</si>
  <si>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</si>
  <si>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</si>
  <si>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</si>
  <si>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</si>
  <si>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</si>
  <si>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</si>
  <si>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</si>
  <si>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</si>
  <si>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</si>
  <si>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</si>
  <si>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</si>
  <si>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</si>
  <si>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</si>
  <si>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</si>
  <si>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</si>
  <si>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</si>
  <si>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</si>
  <si>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</si>
  <si>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</si>
  <si>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</si>
  <si>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</si>
  <si>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</si>
  <si>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</si>
  <si>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</si>
  <si>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</si>
  <si>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</si>
  <si>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</si>
  <si>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</si>
  <si>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</si>
  <si>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</si>
  <si>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</si>
  <si>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</si>
  <si>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</si>
  <si>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</si>
  <si>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</si>
  <si>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</si>
  <si>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</si>
  <si>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</si>
  <si>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</si>
  <si>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</si>
  <si>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</si>
  <si>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</si>
  <si>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</si>
  <si>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</si>
  <si>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</si>
  <si>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</si>
  <si>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</si>
  <si>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</si>
  <si>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</si>
  <si>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</si>
  <si>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</si>
  <si>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</si>
  <si>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</si>
  <si>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</si>
  <si>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</si>
  <si>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</si>
  <si>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</si>
  <si>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</si>
  <si>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</si>
  <si>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</si>
  <si>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</si>
  <si>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</si>
  <si>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</si>
  <si>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</si>
  <si>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</si>
  <si>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</si>
  <si>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</si>
  <si>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</si>
  <si>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</si>
  <si>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</si>
  <si>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</si>
  <si>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</si>
  <si>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</si>
  <si>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</si>
  <si>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</si>
  <si>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</si>
  <si>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</si>
  <si>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</si>
  <si>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</si>
  <si>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</si>
  <si>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</si>
  <si>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</si>
  <si>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</si>
  <si>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</si>
  <si>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</si>
  <si>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</si>
  <si>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</si>
  <si>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</si>
  <si>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</si>
  <si>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</si>
  <si>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</si>
  <si>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</si>
  <si>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</si>
  <si>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</si>
  <si>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</si>
  <si>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</si>
  <si>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</si>
  <si>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</si>
  <si>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</si>
  <si>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</si>
  <si>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</si>
  <si>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</si>
  <si>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</si>
  <si>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</si>
  <si>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</si>
  <si>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</si>
  <si>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</si>
  <si>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</si>
  <si>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</si>
  <si>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</si>
  <si>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</si>
  <si>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</si>
  <si>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</si>
  <si>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</si>
  <si>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</si>
  <si>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</si>
  <si>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</si>
  <si>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</si>
  <si>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</si>
  <si>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</si>
  <si>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</si>
  <si>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</si>
  <si>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</si>
  <si>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</si>
  <si>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</si>
  <si>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</si>
  <si>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</si>
  <si>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</si>
  <si>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</si>
  <si>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</si>
  <si>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</si>
  <si>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</si>
  <si>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</si>
  <si>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</si>
  <si>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</si>
  <si>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</si>
  <si>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</si>
  <si>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</si>
  <si>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</si>
  <si>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</si>
  <si>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</si>
  <si>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</si>
  <si>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</si>
  <si>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</si>
  <si>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</si>
  <si>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</si>
  <si>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</si>
  <si>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</si>
  <si>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</si>
  <si>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</si>
  <si>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</si>
  <si>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</si>
  <si>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</si>
  <si>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</si>
  <si>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</si>
  <si>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</si>
  <si>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</si>
  <si>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</si>
  <si>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</si>
  <si>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</si>
  <si>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</si>
  <si>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</si>
  <si>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</si>
  <si>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</si>
  <si>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</si>
  <si>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</si>
  <si>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</si>
  <si>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</si>
  <si>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</si>
  <si>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</si>
  <si>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</si>
  <si>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</si>
  <si>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</si>
  <si>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</si>
  <si>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</si>
  <si>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</si>
  <si>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</si>
  <si>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</si>
  <si>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</si>
  <si>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</si>
  <si>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</si>
  <si>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</si>
  <si>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</si>
  <si>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</si>
  <si>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</si>
  <si>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</si>
  <si>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</si>
  <si>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</si>
  <si>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</si>
  <si>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</si>
  <si>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</si>
  <si>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</si>
  <si>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</si>
  <si>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</si>
  <si>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</si>
  <si>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</si>
  <si>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</si>
  <si>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</si>
  <si>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</si>
  <si>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</si>
  <si>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</si>
  <si>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</si>
  <si>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</si>
  <si>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</si>
  <si>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</si>
  <si>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</si>
  <si>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</si>
  <si>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</si>
  <si>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</si>
  <si>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</si>
  <si>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</si>
  <si>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</si>
  <si>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</si>
  <si>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</si>
  <si>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</si>
  <si>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</si>
  <si>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</si>
  <si>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</si>
  <si>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</si>
  <si>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</si>
  <si>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</si>
  <si>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</si>
  <si>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</si>
  <si>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</si>
  <si>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</si>
  <si>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</si>
  <si>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</si>
  <si>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</si>
  <si>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</si>
  <si>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</si>
  <si>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</si>
  <si>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</si>
  <si>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</si>
  <si>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</si>
  <si>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</si>
  <si>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</si>
  <si>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</si>
  <si>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</si>
  <si>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</si>
  <si>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</si>
  <si>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</si>
  <si>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</si>
  <si>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</si>
  <si>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</si>
  <si>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</si>
  <si>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</si>
  <si>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</si>
  <si>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</si>
  <si>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</si>
  <si>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</si>
  <si>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</si>
  <si>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</si>
  <si>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</si>
  <si>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</si>
  <si>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</si>
  <si>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</si>
  <si>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</si>
  <si>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</si>
  <si>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</si>
  <si>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</si>
  <si>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</si>
  <si>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</si>
  <si>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</si>
  <si>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</si>
  <si>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</si>
  <si>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</si>
  <si>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</si>
  <si>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</si>
  <si>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</si>
  <si>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</si>
  <si>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</si>
  <si>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</si>
  <si>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</si>
  <si>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</si>
  <si>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</si>
  <si>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</si>
  <si>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</si>
  <si>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</si>
  <si>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</si>
  <si>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</si>
  <si>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</si>
  <si>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</si>
  <si>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</si>
  <si>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</si>
  <si>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</si>
  <si>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</si>
  <si>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</si>
  <si>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</si>
  <si>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</si>
  <si>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</si>
  <si>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</si>
  <si>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</si>
  <si>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</si>
  <si>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</si>
  <si>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</si>
  <si>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</si>
  <si>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</si>
  <si>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</si>
  <si>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</si>
  <si>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</si>
  <si>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</si>
  <si>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</si>
  <si>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</si>
  <si>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</si>
  <si>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</si>
  <si>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</si>
  <si>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</si>
  <si>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</si>
  <si>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</si>
  <si>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</si>
  <si>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</si>
  <si>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</si>
  <si>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</si>
  <si>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</si>
  <si>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</si>
  <si>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</si>
  <si>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</si>
  <si>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</si>
  <si>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</si>
  <si>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</si>
  <si>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</si>
  <si>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</si>
  <si>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</si>
  <si>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</si>
  <si>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</si>
  <si>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</si>
  <si>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</si>
  <si>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</si>
  <si>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</si>
  <si>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</si>
  <si>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</si>
  <si>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</si>
  <si>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</si>
  <si>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</si>
  <si>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</si>
  <si>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</si>
  <si>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</si>
  <si>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</si>
  <si>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</si>
  <si>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</si>
  <si>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</si>
  <si>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</si>
  <si>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</si>
  <si>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</si>
  <si>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</si>
  <si>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</si>
  <si>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</si>
  <si>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</si>
  <si>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</si>
  <si>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</si>
  <si>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</si>
  <si>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</si>
  <si>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</si>
  <si>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</si>
  <si>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</si>
  <si>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</si>
  <si>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</si>
  <si>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</si>
  <si>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</si>
  <si>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</si>
  <si>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</si>
  <si>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</si>
  <si>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</si>
  <si>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</si>
  <si>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</si>
  <si>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</si>
  <si>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</si>
  <si>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</si>
  <si>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</si>
  <si>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</si>
  <si>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</si>
  <si>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</si>
  <si>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</si>
  <si>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</si>
  <si>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</si>
  <si>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</si>
  <si>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</si>
  <si>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</si>
  <si>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</si>
  <si>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</si>
  <si>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</si>
  <si>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</si>
  <si>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</si>
  <si>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</si>
  <si>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</si>
  <si>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</si>
  <si>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</si>
  <si>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</si>
  <si>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</si>
  <si>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</si>
  <si>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</si>
  <si>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</si>
  <si>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</si>
  <si>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</si>
  <si>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</si>
  <si>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</si>
  <si>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</si>
  <si>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</si>
  <si>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</si>
  <si>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</si>
  <si>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</si>
  <si>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</si>
  <si>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</si>
  <si>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</si>
  <si>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</si>
  <si>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</si>
  <si>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</si>
  <si>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</si>
  <si>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</si>
  <si>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</si>
  <si>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</si>
  <si>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</si>
  <si>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</si>
  <si>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</si>
  <si>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</si>
  <si>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</si>
  <si>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</si>
  <si>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</si>
  <si>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</si>
  <si>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</si>
  <si>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</si>
  <si>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</si>
  <si>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</si>
  <si>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</si>
  <si>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</si>
  <si>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</si>
  <si>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</si>
  <si>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</si>
  <si>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</si>
  <si>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</si>
  <si>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</si>
  <si>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</si>
  <si>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</si>
  <si>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</si>
  <si>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</si>
  <si>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</si>
  <si>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</si>
  <si>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</si>
  <si>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</si>
  <si>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</si>
  <si>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</si>
  <si>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</si>
  <si>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</si>
  <si>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</si>
  <si>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</si>
  <si>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</si>
  <si>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</si>
  <si>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</si>
  <si>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</si>
  <si>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</si>
  <si>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</si>
  <si>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</si>
  <si>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</si>
  <si>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</si>
  <si>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</si>
  <si>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</si>
  <si>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</si>
  <si>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</si>
  <si>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</si>
  <si>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</si>
  <si>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</si>
  <si>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</si>
  <si>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</si>
  <si>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</si>
  <si>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</si>
  <si>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</si>
  <si>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</si>
  <si>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</si>
  <si>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</si>
  <si>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</si>
  <si>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</si>
  <si>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</si>
  <si>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</si>
  <si>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</si>
  <si>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</si>
  <si>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</si>
  <si>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</si>
  <si>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</si>
  <si>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</si>
  <si>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</si>
  <si>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</si>
  <si>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</si>
  <si>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</si>
  <si>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</si>
  <si>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</si>
  <si>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</si>
  <si>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</si>
  <si>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</si>
  <si>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</si>
  <si>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</si>
  <si>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</si>
  <si>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</si>
  <si>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</si>
  <si>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</si>
  <si>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</si>
  <si>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</si>
  <si>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</si>
  <si>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</si>
  <si>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</si>
  <si>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</si>
  <si>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</si>
  <si>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</si>
  <si>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</si>
  <si>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</si>
  <si>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</si>
  <si>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</si>
  <si>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</si>
  <si>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</si>
  <si>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</si>
  <si>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</si>
  <si>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</si>
  <si>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</si>
  <si>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</si>
  <si>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</si>
  <si>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</si>
  <si>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</si>
  <si>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</si>
  <si>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</si>
  <si>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</si>
  <si>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</si>
  <si>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</si>
  <si>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</si>
  <si>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</si>
  <si>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</si>
  <si>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</si>
  <si>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</si>
  <si>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</si>
  <si>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</si>
  <si>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</si>
  <si>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</si>
  <si>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</si>
  <si>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</si>
  <si>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</si>
  <si>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</si>
  <si>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</si>
  <si>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</si>
  <si>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</si>
  <si>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</si>
  <si>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</si>
  <si>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</si>
  <si>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</si>
  <si>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</si>
  <si>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</si>
  <si>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</si>
  <si>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</si>
  <si>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</si>
  <si>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</si>
  <si>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</si>
  <si>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</si>
  <si>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</si>
  <si>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</si>
  <si>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</si>
  <si>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</si>
  <si>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</si>
  <si>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</si>
  <si>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</si>
  <si>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</si>
  <si>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</si>
  <si>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</si>
  <si>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</si>
  <si>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</si>
  <si>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</si>
  <si>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</si>
  <si>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</si>
  <si>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</si>
  <si>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</si>
  <si>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</si>
  <si>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</si>
  <si>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</si>
  <si>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</si>
  <si>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</si>
  <si>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</si>
  <si>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</si>
  <si>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</si>
  <si>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</si>
  <si>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</si>
  <si>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</si>
  <si>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</si>
  <si>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</si>
  <si>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</si>
  <si>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</si>
  <si>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</si>
  <si>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</si>
  <si>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</si>
  <si>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</si>
  <si>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</si>
  <si>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</si>
  <si>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</si>
  <si>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</si>
  <si>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</si>
  <si>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</si>
  <si>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</si>
  <si>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</si>
  <si>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</si>
  <si>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</si>
  <si>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</si>
  <si>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</si>
  <si>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</si>
  <si>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</si>
  <si>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</si>
  <si>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</si>
  <si>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</si>
  <si>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</si>
  <si>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</si>
  <si>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</si>
  <si>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</si>
  <si>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</si>
  <si>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</si>
  <si>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</si>
  <si>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</si>
  <si>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</si>
  <si>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</si>
  <si>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</si>
  <si>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</si>
  <si>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</si>
  <si>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</si>
  <si>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</si>
  <si>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</si>
  <si>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</si>
  <si>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</si>
  <si>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</si>
  <si>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</si>
  <si>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</si>
  <si>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</si>
  <si>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</si>
  <si>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</si>
  <si>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</si>
  <si>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</si>
  <si>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</si>
  <si>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</si>
  <si>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</si>
  <si>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</si>
  <si>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</si>
  <si>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</si>
  <si>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</si>
  <si>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</si>
  <si>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</si>
  <si>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</si>
  <si>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</si>
  <si>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</si>
  <si>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</si>
  <si>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</si>
  <si>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</si>
  <si>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</si>
  <si>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</si>
  <si>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</si>
  <si>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</si>
  <si>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</si>
  <si>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</si>
  <si>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</si>
  <si>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</si>
  <si>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</si>
  <si>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</si>
  <si>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</si>
  <si>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</si>
  <si>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</si>
  <si>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</si>
  <si>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</si>
  <si>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</si>
  <si>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</si>
  <si>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</si>
  <si>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</si>
  <si>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</si>
  <si>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</si>
  <si>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</si>
  <si>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</si>
  <si>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</si>
  <si>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</si>
  <si>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</si>
  <si>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</si>
  <si>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</si>
  <si>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</si>
  <si>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</si>
  <si>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</si>
  <si>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</si>
  <si>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</si>
  <si>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</si>
  <si>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</si>
  <si>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</si>
  <si>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</si>
  <si>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</si>
  <si>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</si>
  <si>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</si>
  <si>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</si>
  <si>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</si>
  <si>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</si>
  <si>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</si>
  <si>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</si>
  <si>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</si>
  <si>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</si>
  <si>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</si>
  <si>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</si>
  <si>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</si>
  <si>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</si>
  <si>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</si>
  <si>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</si>
  <si>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</si>
  <si>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</si>
  <si>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</si>
  <si>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</si>
  <si>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</si>
  <si>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</si>
  <si>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</si>
  <si>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</si>
  <si>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</si>
  <si>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</si>
  <si>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</si>
  <si>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</si>
  <si>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</si>
  <si>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</si>
  <si>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</si>
  <si>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</si>
  <si>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</si>
  <si>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</si>
  <si>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</si>
  <si>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</si>
  <si>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</si>
  <si>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</si>
  <si>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</si>
  <si>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</si>
  <si>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</si>
  <si>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</si>
  <si>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</si>
  <si>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</si>
  <si>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</si>
  <si>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</si>
  <si>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</si>
  <si>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</si>
  <si>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</si>
  <si>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</si>
  <si>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</si>
  <si>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</si>
  <si>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</si>
  <si>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</si>
  <si>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</si>
  <si>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</si>
  <si>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</si>
  <si>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</si>
  <si>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</si>
  <si>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</si>
  <si>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</si>
  <si>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</si>
  <si>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</si>
  <si>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</si>
  <si>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</si>
  <si>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</si>
  <si>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</si>
  <si>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</si>
  <si>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</si>
  <si>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</si>
  <si>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</si>
  <si>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</si>
  <si>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</si>
  <si>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</si>
  <si>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</si>
  <si>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</si>
  <si>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</si>
  <si>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</si>
  <si>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</si>
  <si>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</si>
  <si>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</si>
  <si>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</si>
  <si>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</si>
  <si>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</si>
  <si>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</si>
  <si>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</si>
  <si>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</si>
  <si>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</si>
  <si>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</si>
  <si>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</si>
  <si>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</si>
  <si>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</si>
  <si>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</si>
  <si>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</si>
  <si>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</si>
  <si>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</si>
  <si>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</si>
  <si>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</si>
  <si>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</si>
  <si>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</si>
  <si>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</si>
  <si>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</si>
  <si>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</si>
  <si>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</si>
  <si>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</si>
  <si>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</si>
  <si>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</si>
  <si>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</si>
  <si>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</si>
  <si>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</si>
  <si>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</si>
  <si>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</si>
  <si>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</si>
  <si>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</si>
  <si>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</si>
  <si>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</si>
  <si>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</si>
  <si>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</si>
  <si>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</si>
  <si>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</si>
  <si>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</si>
  <si>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</si>
  <si>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</si>
  <si>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</si>
  <si>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</si>
  <si>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</si>
  <si>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</si>
  <si>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</si>
  <si>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</si>
  <si>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</si>
  <si>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</si>
  <si>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</si>
  <si>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</si>
  <si>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</si>
  <si>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</si>
  <si>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</si>
  <si>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</si>
  <si>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</si>
  <si>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</si>
  <si>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</si>
  <si>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</si>
  <si>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</si>
  <si>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</si>
  <si>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</si>
  <si>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</si>
  <si>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</si>
  <si>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</si>
  <si>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</si>
  <si>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</si>
  <si>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</si>
  <si>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</si>
  <si>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</si>
  <si>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</si>
  <si>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</si>
  <si>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</si>
  <si>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</si>
  <si>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</si>
  <si>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</si>
  <si>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</si>
  <si>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</si>
  <si>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</si>
  <si>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</si>
  <si>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</si>
  <si>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</si>
  <si>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</si>
  <si>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</si>
  <si>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</si>
  <si>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</si>
  <si>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</si>
  <si>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</si>
  <si>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</si>
  <si>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</si>
  <si>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</si>
  <si>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</si>
  <si>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</si>
  <si>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</si>
  <si>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</si>
  <si>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</si>
  <si>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</si>
  <si>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</si>
  <si>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</si>
  <si>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</si>
  <si>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</si>
  <si>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</si>
  <si>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</si>
  <si>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</si>
  <si>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</si>
  <si>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</si>
  <si>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</si>
  <si>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</si>
  <si>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</si>
  <si>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</si>
  <si>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</si>
  <si>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</si>
  <si>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</si>
  <si>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</si>
  <si>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</si>
  <si>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</si>
  <si>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</si>
  <si>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</si>
  <si>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</si>
  <si>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</si>
  <si>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</si>
  <si>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</si>
  <si>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</si>
  <si>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</si>
  <si>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</si>
  <si>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</si>
  <si>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</si>
  <si>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</si>
  <si>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</si>
  <si>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</si>
  <si>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</si>
  <si>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</si>
  <si>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</si>
  <si>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</si>
  <si>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</si>
  <si>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</si>
  <si>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</si>
  <si>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</si>
  <si>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</si>
  <si>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</si>
  <si>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</si>
  <si>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</si>
  <si>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</si>
  <si>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</si>
  <si>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</si>
  <si>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</si>
  <si>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</si>
  <si>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</si>
  <si>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</si>
  <si>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</si>
  <si>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</si>
  <si>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</si>
  <si>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</si>
  <si>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</si>
  <si>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</si>
  <si>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</si>
  <si>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</si>
  <si>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</si>
  <si>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</si>
  <si>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</si>
  <si>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</si>
  <si>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</si>
  <si>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</si>
  <si>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</si>
  <si>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</si>
  <si>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</si>
  <si>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</si>
  <si>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</si>
  <si>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</si>
  <si>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</si>
  <si>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</si>
  <si>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</si>
  <si>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</si>
  <si>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</si>
  <si>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</si>
  <si>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</si>
  <si>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</si>
  <si>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</si>
  <si>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</si>
  <si>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</si>
  <si>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</si>
  <si>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</si>
  <si>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</si>
  <si>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</si>
  <si>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</si>
  <si>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</si>
  <si>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</si>
  <si>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</si>
  <si>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</si>
  <si>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</si>
  <si>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</si>
  <si>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</si>
  <si>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</si>
  <si>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</si>
  <si>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</si>
  <si>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</si>
  <si>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</si>
  <si>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</si>
  <si>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</si>
  <si>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</si>
  <si>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</si>
  <si>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</si>
  <si>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</si>
  <si>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</si>
  <si>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</si>
  <si>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</si>
  <si>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</si>
  <si>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</si>
  <si>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</si>
  <si>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</si>
  <si>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</si>
  <si>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</si>
  <si>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</si>
  <si>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</si>
  <si>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</si>
  <si>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</si>
  <si>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</si>
  <si>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</si>
  <si>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</si>
  <si>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</si>
  <si>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</si>
  <si>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</si>
  <si>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</si>
  <si>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</si>
  <si>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</si>
  <si>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</si>
  <si>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</si>
  <si>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</si>
  <si>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</si>
  <si>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</si>
  <si>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</si>
  <si>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</si>
  <si>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</si>
  <si>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</si>
  <si>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</si>
  <si>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</si>
  <si>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</si>
  <si>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</si>
  <si>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</si>
  <si>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</si>
  <si>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</si>
  <si>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</si>
  <si>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</si>
  <si>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</si>
  <si>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</si>
  <si>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</si>
  <si>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</si>
  <si>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</si>
  <si>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</si>
  <si>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</si>
  <si>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</si>
  <si>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</si>
  <si>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</si>
  <si>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</si>
  <si>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</si>
  <si>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</si>
  <si>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</si>
  <si>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</si>
  <si>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</si>
  <si>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</si>
  <si>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</si>
  <si>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</si>
  <si>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</si>
  <si>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</si>
  <si>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</si>
  <si>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</si>
  <si>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</si>
  <si>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</si>
  <si>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</si>
  <si>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</si>
  <si>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</si>
  <si>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</si>
  <si>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</si>
  <si>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</si>
  <si>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</si>
  <si>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</si>
  <si>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</si>
  <si>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</si>
  <si>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</si>
  <si>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</si>
  <si>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</si>
  <si>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</si>
  <si>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</si>
  <si>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</si>
  <si>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</si>
  <si>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</si>
  <si>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</si>
  <si>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</si>
  <si>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</si>
  <si>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</si>
  <si>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</si>
  <si>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</si>
  <si>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</si>
  <si>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</si>
  <si>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</si>
  <si>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</si>
  <si>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</si>
  <si>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</si>
  <si>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</si>
  <si>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</si>
  <si>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</si>
  <si>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</si>
  <si>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</si>
  <si>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</si>
  <si>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</si>
  <si>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</si>
  <si>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</si>
  <si>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</si>
  <si>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</si>
  <si>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</si>
  <si>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</si>
  <si>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</si>
  <si>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</si>
  <si>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</si>
  <si>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</si>
  <si>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</si>
  <si>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</si>
  <si>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</si>
  <si>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</si>
  <si>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</si>
  <si>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</si>
  <si>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</si>
  <si>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</si>
  <si>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</si>
  <si>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</si>
  <si>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</si>
  <si>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</si>
  <si>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</si>
  <si>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</si>
  <si>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</si>
  <si>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</si>
  <si>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</si>
  <si>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</si>
  <si>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</si>
  <si>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</si>
  <si>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</si>
  <si>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</si>
  <si>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</si>
  <si>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</si>
  <si>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</si>
  <si>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</si>
  <si>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</si>
  <si>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</si>
  <si>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</si>
  <si>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</si>
  <si>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</si>
  <si>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</si>
  <si>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</si>
  <si>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</si>
  <si>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</si>
  <si>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</si>
  <si>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</si>
  <si>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</si>
  <si>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</si>
  <si>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</si>
  <si>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</si>
  <si>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</si>
  <si>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</si>
  <si>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</si>
  <si>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</si>
  <si>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</si>
  <si>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</si>
  <si>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</si>
  <si>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</si>
  <si>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</si>
  <si>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</si>
  <si>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</si>
  <si>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</si>
  <si>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</si>
  <si>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</si>
  <si>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</si>
  <si>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</si>
  <si>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</si>
  <si>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</si>
  <si>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</si>
  <si>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</si>
  <si>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</si>
  <si>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</si>
  <si>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</si>
  <si>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</si>
  <si>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</si>
  <si>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</si>
  <si>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</si>
  <si>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</si>
  <si>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</si>
  <si>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</si>
  <si>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</si>
  <si>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</si>
  <si>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</si>
  <si>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</si>
  <si>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</si>
  <si>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</si>
  <si>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</si>
  <si>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</si>
  <si>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</si>
  <si>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</si>
  <si>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</si>
  <si>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</si>
  <si>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</si>
  <si>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</si>
  <si>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</si>
  <si>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</si>
  <si>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</si>
  <si>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</si>
  <si>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</si>
  <si>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</si>
  <si>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</si>
  <si>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</si>
  <si>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</si>
  <si>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</si>
  <si>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</si>
  <si>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</si>
  <si>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</si>
  <si>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</si>
  <si>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</si>
  <si>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</si>
  <si>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</si>
  <si>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</si>
  <si>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</si>
  <si>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</si>
  <si>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</si>
  <si>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</si>
  <si>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</si>
  <si>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</si>
  <si>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</si>
  <si>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</si>
  <si>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</si>
  <si>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</si>
  <si>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</si>
  <si>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</si>
  <si>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</si>
  <si>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</si>
  <si>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</si>
  <si>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</si>
  <si>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</si>
  <si>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</si>
  <si>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</si>
  <si>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</si>
  <si>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</si>
  <si>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</si>
  <si>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</si>
  <si>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</si>
  <si>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</si>
  <si>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</si>
  <si>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</si>
  <si>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</si>
  <si>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</si>
  <si>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</si>
  <si>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</si>
  <si>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</si>
  <si>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</si>
  <si>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</si>
  <si>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</si>
  <si>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</si>
  <si>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</si>
  <si>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</si>
  <si>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</si>
  <si>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</si>
  <si>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</si>
  <si>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</si>
  <si>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</si>
  <si>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</si>
  <si>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</si>
  <si>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</si>
  <si>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</si>
  <si>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</si>
  <si>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</si>
  <si>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</si>
  <si>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</si>
  <si>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</si>
  <si>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</si>
  <si>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</si>
  <si>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</si>
  <si>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</si>
  <si>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</si>
  <si>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</si>
  <si>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</si>
  <si>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</si>
  <si>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</si>
  <si>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</si>
  <si>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</si>
  <si>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</si>
  <si>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</si>
  <si>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</si>
  <si>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</si>
  <si>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</si>
  <si>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</si>
  <si>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</si>
  <si>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</si>
  <si>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</si>
  <si>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</si>
  <si>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</si>
  <si>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</si>
  <si>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</si>
  <si>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</si>
  <si>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</si>
  <si>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</si>
  <si>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</si>
  <si>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</si>
  <si>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</si>
  <si>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</si>
  <si>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</si>
  <si>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</si>
  <si>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</si>
  <si>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</si>
  <si>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</si>
  <si>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</si>
  <si>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</si>
  <si>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</si>
  <si>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</si>
  <si>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</si>
  <si>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</si>
  <si>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</si>
  <si>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</si>
  <si>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</si>
  <si>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</si>
  <si>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</si>
  <si>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</si>
  <si>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</si>
  <si>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</si>
  <si>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</si>
  <si>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</si>
  <si>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</si>
  <si>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</si>
  <si>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</si>
  <si>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</si>
  <si>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</si>
  <si>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</si>
  <si>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</si>
  <si>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</si>
  <si>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</si>
  <si>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</si>
  <si>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</si>
  <si>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</si>
  <si>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</si>
  <si>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</si>
  <si>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</si>
  <si>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</si>
  <si>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</si>
  <si>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</si>
  <si>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</si>
  <si>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</si>
  <si>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</si>
  <si>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</si>
  <si>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</si>
  <si>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</si>
  <si>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</si>
  <si>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</si>
  <si>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</si>
  <si>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</si>
  <si>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</si>
  <si>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</si>
  <si>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</si>
  <si>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</si>
  <si>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</si>
  <si>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</si>
  <si>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</si>
  <si>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</si>
  <si>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</si>
  <si>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</si>
  <si>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</si>
  <si>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</si>
  <si>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</si>
  <si>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</si>
  <si>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</si>
  <si>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</si>
  <si>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</si>
  <si>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</si>
  <si>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</si>
  <si>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</si>
  <si>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</si>
  <si>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</si>
  <si>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</si>
  <si>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</si>
  <si>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</si>
  <si>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</si>
  <si>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</si>
  <si>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</si>
  <si>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</si>
  <si>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</si>
  <si>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</si>
  <si>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</si>
  <si>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</si>
  <si>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</si>
  <si>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</si>
  <si>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</si>
  <si>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</si>
  <si>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</si>
  <si>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</si>
  <si>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</si>
  <si>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</si>
  <si>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</si>
  <si>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</si>
  <si>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</si>
  <si>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</si>
  <si>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</si>
  <si>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</si>
  <si>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</si>
  <si>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</si>
  <si>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</si>
  <si>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</si>
  <si>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</si>
  <si>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</si>
  <si>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</si>
  <si>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</si>
  <si>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</si>
  <si>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</si>
  <si>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</si>
  <si>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</si>
  <si>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</si>
  <si>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</si>
  <si>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</si>
  <si>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</si>
  <si>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</si>
  <si>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</si>
  <si>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</si>
  <si>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</si>
  <si>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</si>
  <si>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</si>
  <si>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</si>
  <si>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</si>
  <si>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</si>
  <si>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</si>
  <si>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</si>
  <si>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</si>
  <si>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</si>
  <si>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</si>
  <si>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</si>
  <si>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</si>
  <si>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</si>
  <si>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</si>
  <si>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</si>
  <si>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</si>
  <si>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</si>
  <si>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</si>
  <si>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</si>
  <si>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</si>
  <si>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</si>
  <si>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</si>
  <si>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</si>
  <si>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</si>
  <si>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</si>
  <si>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</si>
  <si>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</si>
  <si>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</si>
  <si>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</si>
  <si>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</si>
  <si>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</si>
  <si>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</si>
  <si>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</si>
  <si>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</si>
  <si>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</si>
  <si>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</si>
  <si>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</si>
  <si>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</si>
  <si>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</si>
  <si>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</si>
  <si>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</si>
  <si>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</si>
  <si>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</si>
  <si>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</si>
  <si>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</si>
  <si>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</si>
  <si>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</si>
  <si>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</si>
  <si>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</si>
  <si>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</si>
  <si>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</si>
  <si>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</si>
  <si>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</si>
  <si>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</si>
  <si>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</si>
  <si>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</si>
  <si>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</si>
  <si>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</si>
  <si>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</si>
  <si>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</si>
  <si>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</si>
  <si>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</si>
  <si>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</si>
  <si>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</si>
  <si>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</si>
  <si>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</si>
  <si>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</si>
  <si>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</si>
  <si>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</si>
  <si>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</si>
  <si>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</si>
  <si>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</si>
  <si>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</si>
  <si>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</si>
  <si>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</si>
  <si>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</si>
  <si>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</si>
  <si>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</si>
  <si>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</si>
  <si>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</si>
  <si>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</si>
  <si>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</si>
  <si>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</si>
  <si>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</si>
  <si>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</si>
  <si>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</si>
  <si>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</si>
  <si>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</si>
  <si>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</si>
  <si>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</si>
  <si>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</si>
  <si>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</si>
  <si>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</si>
  <si>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</si>
  <si>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</si>
  <si>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</si>
  <si>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</si>
  <si>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</si>
  <si>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</si>
  <si>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</si>
  <si>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</si>
  <si>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</si>
  <si>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</si>
  <si>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</si>
  <si>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</si>
  <si>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</si>
  <si>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</si>
  <si>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</si>
  <si>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</si>
  <si>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</si>
  <si>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</si>
  <si>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</si>
  <si>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</si>
  <si>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</si>
  <si>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</si>
  <si>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</si>
  <si>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</si>
  <si>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</si>
  <si>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</si>
  <si>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</si>
  <si>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</si>
  <si>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</si>
  <si>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</si>
  <si>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</si>
  <si>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</si>
  <si>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</si>
  <si>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</si>
  <si>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</si>
  <si>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</si>
  <si>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</si>
  <si>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</si>
  <si>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</si>
  <si>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</si>
  <si>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</si>
  <si>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</si>
  <si>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</si>
  <si>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</si>
  <si>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</si>
  <si>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</si>
  <si>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</si>
  <si>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</si>
  <si>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</si>
  <si>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</si>
  <si>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</si>
  <si>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</si>
  <si>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</si>
  <si>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</si>
  <si>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</si>
  <si>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</si>
  <si>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</si>
  <si>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</si>
  <si>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</si>
  <si>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</si>
  <si>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</si>
  <si>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</si>
  <si>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</si>
  <si>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</si>
  <si>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</si>
  <si>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</si>
  <si>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</si>
  <si>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</si>
  <si>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</si>
  <si>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</si>
  <si>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</si>
  <si>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</si>
  <si>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</si>
  <si>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</si>
  <si>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</si>
  <si>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</si>
  <si>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</si>
  <si>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</si>
  <si>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</si>
  <si>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</si>
  <si>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</si>
  <si>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</si>
  <si>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</si>
  <si>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</si>
  <si>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</si>
  <si>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</si>
  <si>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</si>
  <si>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</si>
  <si>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</si>
  <si>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</si>
  <si>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</si>
  <si>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</si>
  <si>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</si>
  <si>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</si>
  <si>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</si>
  <si>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</si>
  <si>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</si>
  <si>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</si>
  <si>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</si>
  <si>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</si>
  <si>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</si>
  <si>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</si>
  <si>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</si>
  <si>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</si>
  <si>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</si>
  <si>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</si>
  <si>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</si>
  <si>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</si>
  <si>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</si>
  <si>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</si>
  <si>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</si>
  <si>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</si>
  <si>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</si>
  <si>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</si>
  <si>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</si>
  <si>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</si>
  <si>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</si>
  <si>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</si>
  <si>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</si>
  <si>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</si>
  <si>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</si>
  <si>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</si>
  <si>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</si>
  <si>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</si>
  <si>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</si>
  <si>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</si>
  <si>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</si>
  <si>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</si>
  <si>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</si>
  <si>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</si>
  <si>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</si>
  <si>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</si>
  <si>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</si>
  <si>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</si>
  <si>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</si>
  <si>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</si>
  <si>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</si>
  <si>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</si>
  <si>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</si>
  <si>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</si>
  <si>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</si>
  <si>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</si>
  <si>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</si>
  <si>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</si>
  <si>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</si>
  <si>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</si>
  <si>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</si>
  <si>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</si>
  <si>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</si>
  <si>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</si>
  <si>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</si>
  <si>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</si>
  <si>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</si>
  <si>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</si>
  <si>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</si>
  <si>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</si>
  <si>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</si>
  <si>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</si>
  <si>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</si>
  <si>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</si>
  <si>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</si>
  <si>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</si>
  <si>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</si>
  <si>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</si>
  <si>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</si>
  <si>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</si>
  <si>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</si>
  <si>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</si>
  <si>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</si>
  <si>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</si>
  <si>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</si>
  <si>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</si>
  <si>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</si>
  <si>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</si>
  <si>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</si>
  <si>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</si>
  <si>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</si>
  <si>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</si>
  <si>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</si>
  <si>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</si>
  <si>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</si>
  <si>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</si>
  <si>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</si>
  <si>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</si>
  <si>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</si>
  <si>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</si>
  <si>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</si>
  <si>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</si>
  <si>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</si>
  <si>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</si>
  <si>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</si>
  <si>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</si>
  <si>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</si>
  <si>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</si>
  <si>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</si>
  <si>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</si>
  <si>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</si>
  <si>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</si>
  <si>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</si>
  <si>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</si>
  <si>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</si>
  <si>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</si>
  <si>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</si>
  <si>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</si>
  <si>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</si>
  <si>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</si>
  <si>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</si>
  <si>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</si>
  <si>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</si>
  <si>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</si>
  <si>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</si>
  <si>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</si>
  <si>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</si>
  <si>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</si>
  <si>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</si>
  <si>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</si>
  <si>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</si>
  <si>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</si>
  <si>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</si>
  <si>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</si>
  <si>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</si>
  <si>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</si>
  <si>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</si>
  <si>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</si>
  <si>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</si>
  <si>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</si>
  <si>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</si>
  <si>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</si>
  <si>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</si>
  <si>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</si>
  <si>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</si>
  <si>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</si>
  <si>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</si>
  <si>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</si>
  <si>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</si>
  <si>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</si>
  <si>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</si>
  <si>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</si>
  <si>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</si>
  <si>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</si>
  <si>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</si>
  <si>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</si>
  <si>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</si>
  <si>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</si>
  <si>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</si>
  <si>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</si>
  <si>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</si>
  <si>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</si>
  <si>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</si>
  <si>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</si>
  <si>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</si>
  <si>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</si>
  <si>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</si>
  <si>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</si>
  <si>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</si>
  <si>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</si>
  <si>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</si>
  <si>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</si>
  <si>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</si>
  <si>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</si>
  <si>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</si>
  <si>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</si>
  <si>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</si>
  <si>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</si>
  <si>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</si>
  <si>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</si>
  <si>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</si>
  <si>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</si>
  <si>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</si>
  <si>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</si>
  <si>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</si>
  <si>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</si>
  <si>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</si>
  <si>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</si>
  <si>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</si>
  <si>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</si>
  <si>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</si>
  <si>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</si>
  <si>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</si>
  <si>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</si>
  <si>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</si>
  <si>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</si>
  <si>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</si>
  <si>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</si>
  <si>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</si>
  <si>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</si>
  <si>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</si>
  <si>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</si>
  <si>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</si>
  <si>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</si>
  <si>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</si>
  <si>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</si>
  <si>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</si>
  <si>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</si>
  <si>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</si>
  <si>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</si>
  <si>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</si>
  <si>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</si>
  <si>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</si>
  <si>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</si>
  <si>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</si>
  <si>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</si>
  <si>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</si>
  <si>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</si>
  <si>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</si>
  <si>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</si>
  <si>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</si>
  <si>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</si>
  <si>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</si>
  <si>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</si>
  <si>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</si>
  <si>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</si>
  <si>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</si>
  <si>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</si>
  <si>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</si>
  <si>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</si>
  <si>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</si>
  <si>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</si>
  <si>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</si>
  <si>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</si>
  <si>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</si>
  <si>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</si>
  <si>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</si>
  <si>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</si>
  <si>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</si>
  <si>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</si>
  <si>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</si>
  <si>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</si>
  <si>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</si>
  <si>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</si>
  <si>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</si>
  <si>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</si>
  <si>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</si>
  <si>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</si>
  <si>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</si>
  <si>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</si>
  <si>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</si>
  <si>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</si>
  <si>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</si>
  <si>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</si>
  <si>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</si>
  <si>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</si>
  <si>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</si>
  <si>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</si>
  <si>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</si>
  <si>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</si>
  <si>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</si>
  <si>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</si>
  <si>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</si>
  <si>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</si>
  <si>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</si>
  <si>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</si>
  <si>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</si>
  <si>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</si>
  <si>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</si>
  <si>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</si>
  <si>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</si>
  <si>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</si>
  <si>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</si>
  <si>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</si>
  <si>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</si>
  <si>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</si>
  <si>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</si>
  <si>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</si>
  <si>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</si>
  <si>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</si>
  <si>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</si>
  <si>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</si>
  <si>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</si>
  <si>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</si>
  <si>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</si>
  <si>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</si>
  <si>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</si>
  <si>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</si>
  <si>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</si>
  <si>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</si>
  <si>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</si>
  <si>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</si>
  <si>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</si>
  <si>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</si>
  <si>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</si>
  <si>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</si>
  <si>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</si>
  <si>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</si>
  <si>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</si>
  <si>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</si>
  <si>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</si>
  <si>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</si>
  <si>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</si>
  <si>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</si>
  <si>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</si>
  <si>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</si>
  <si>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</si>
  <si>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</si>
  <si>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</si>
  <si>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</si>
  <si>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</si>
  <si>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</si>
  <si>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</si>
  <si>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</si>
  <si>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</si>
  <si>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</si>
  <si>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</si>
  <si>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</si>
  <si>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</si>
  <si>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</si>
  <si>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</si>
  <si>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</si>
  <si>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</si>
  <si>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</si>
  <si>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</si>
  <si>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</si>
  <si>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</si>
  <si>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</si>
  <si>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</si>
  <si>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</si>
  <si>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</si>
  <si>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</si>
  <si>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</si>
  <si>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</si>
  <si>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</si>
  <si>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</si>
  <si>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</si>
  <si>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</si>
  <si>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</si>
  <si>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</si>
  <si>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</si>
  <si>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</si>
  <si>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</si>
  <si>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</si>
  <si>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</si>
  <si>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</si>
  <si>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</si>
  <si>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</si>
  <si>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</si>
  <si>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</si>
  <si>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</si>
  <si>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</si>
  <si>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</si>
  <si>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</si>
  <si>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</si>
  <si>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</si>
  <si>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</si>
  <si>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</si>
  <si>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</si>
  <si>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</si>
  <si>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</si>
  <si>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</si>
  <si>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</si>
  <si>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</si>
  <si>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</si>
  <si>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</si>
  <si>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</si>
  <si>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</si>
  <si>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</si>
  <si>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</si>
  <si>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</si>
  <si>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</si>
  <si>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</si>
  <si>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</si>
  <si>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</si>
  <si>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</si>
  <si>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</si>
  <si>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</si>
  <si>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</si>
  <si>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</si>
  <si>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</si>
  <si>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</si>
  <si>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</si>
  <si>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</si>
  <si>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</si>
  <si>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</si>
  <si>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</si>
  <si>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</si>
  <si>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</si>
  <si>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</si>
  <si>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</si>
  <si>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</si>
  <si>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</si>
  <si>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</si>
  <si>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</si>
  <si>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</si>
  <si>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</si>
  <si>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</si>
  <si>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</si>
  <si>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</si>
  <si>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</si>
  <si>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</si>
  <si>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</si>
  <si>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</si>
  <si>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</si>
  <si>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</si>
  <si>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</si>
  <si>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</si>
  <si>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</si>
  <si>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</si>
  <si>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</si>
  <si>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</si>
  <si>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</si>
  <si>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</si>
  <si>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</si>
  <si>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</si>
  <si>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</si>
  <si>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</si>
  <si>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</si>
  <si>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</si>
  <si>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</si>
  <si>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</si>
  <si>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</si>
  <si>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</si>
  <si>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</si>
  <si>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</si>
  <si>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</si>
  <si>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</si>
  <si>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</si>
  <si>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</si>
  <si>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</si>
  <si>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</si>
  <si>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</si>
  <si>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</si>
  <si>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</si>
  <si>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</si>
  <si>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</si>
  <si>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</si>
  <si>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</si>
  <si>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</si>
  <si>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</si>
  <si>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</si>
  <si>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</si>
  <si>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</si>
  <si>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</si>
  <si>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</si>
  <si>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</si>
  <si>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</si>
  <si>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</si>
  <si>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</si>
  <si>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</si>
  <si>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</si>
  <si>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</si>
  <si>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</si>
  <si>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</si>
  <si>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</si>
  <si>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</si>
  <si>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</si>
  <si>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</si>
  <si>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</si>
  <si>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</si>
  <si>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</si>
  <si>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</si>
  <si>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</si>
  <si>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</si>
  <si>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</si>
  <si>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</si>
  <si>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</si>
  <si>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</si>
  <si>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</si>
  <si>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</si>
  <si>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</si>
  <si>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</si>
  <si>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</si>
  <si>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</si>
  <si>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</si>
  <si>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</si>
  <si>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</si>
  <si>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</si>
  <si>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</si>
  <si>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</si>
  <si>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</si>
  <si>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</si>
  <si>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</si>
  <si>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</si>
  <si>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</si>
  <si>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</si>
  <si>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</si>
  <si>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</si>
  <si>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</si>
  <si>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</si>
  <si>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</si>
  <si>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</si>
  <si>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</si>
  <si>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</si>
  <si>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</si>
  <si>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</si>
  <si>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</si>
  <si>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</si>
  <si>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</si>
  <si>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</si>
  <si>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</si>
  <si>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</si>
  <si>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</si>
  <si>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</si>
  <si>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</si>
  <si>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</si>
  <si>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</si>
  <si>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</si>
  <si>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</si>
  <si>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</si>
  <si>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</si>
  <si>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</si>
  <si>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</si>
  <si>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</si>
  <si>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</si>
  <si>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</si>
  <si>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</si>
  <si>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</si>
  <si>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</si>
  <si>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</si>
  <si>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</si>
  <si>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</si>
  <si>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</si>
  <si>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</si>
  <si>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</si>
  <si>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</si>
  <si>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</si>
  <si>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</si>
  <si>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</si>
  <si>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</si>
  <si>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</si>
  <si>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</si>
  <si>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</si>
  <si>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</si>
  <si>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</si>
  <si>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</si>
  <si>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</si>
  <si>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</si>
  <si>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</si>
  <si>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</si>
  <si>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</si>
  <si>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</si>
  <si>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</si>
  <si>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</si>
  <si>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</si>
  <si>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</si>
  <si>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</si>
  <si>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</si>
  <si>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</si>
  <si>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</si>
  <si>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</si>
  <si>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</si>
  <si>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</si>
  <si>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</si>
  <si>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</si>
  <si>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</si>
  <si>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</si>
  <si>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</si>
  <si>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</si>
  <si>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</si>
  <si>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</si>
  <si>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</si>
  <si>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</si>
  <si>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</si>
  <si>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</si>
  <si>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</si>
  <si>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</si>
  <si>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</si>
  <si>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</si>
  <si>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</si>
  <si>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</si>
  <si>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</si>
  <si>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</si>
  <si>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</si>
  <si>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</si>
  <si>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</si>
  <si>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</si>
  <si>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</si>
  <si>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</si>
  <si>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</si>
  <si>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</si>
  <si>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</si>
  <si>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</si>
  <si>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</si>
  <si>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</si>
  <si>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</si>
  <si>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</si>
  <si>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</si>
  <si>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</si>
  <si>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</si>
  <si>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</si>
  <si>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</si>
  <si>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</si>
  <si>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</si>
  <si>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</si>
  <si>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</si>
  <si>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</si>
  <si>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</si>
  <si>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</si>
  <si>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</si>
  <si>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</si>
  <si>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</si>
  <si>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</si>
  <si>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</si>
  <si>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</si>
  <si>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</si>
  <si>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</si>
  <si>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</si>
  <si>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</si>
  <si>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</si>
  <si>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</si>
  <si>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</si>
  <si>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</si>
  <si>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</si>
  <si>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</si>
  <si>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</si>
  <si>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</si>
  <si>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</si>
  <si>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</si>
  <si>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</si>
  <si>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</si>
  <si>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</si>
  <si>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</si>
  <si>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</si>
  <si>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</si>
  <si>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</si>
  <si>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</si>
  <si>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</si>
  <si>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</si>
  <si>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</si>
  <si>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</si>
  <si>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</si>
  <si>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</si>
  <si>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</si>
  <si>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</si>
  <si>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</si>
  <si>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</si>
  <si>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</si>
  <si>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</si>
  <si>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</si>
  <si>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</si>
  <si>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</si>
  <si>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</si>
  <si>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</si>
  <si>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</si>
  <si>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</si>
  <si>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</si>
  <si>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</si>
  <si>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</si>
  <si>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</si>
  <si>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</si>
  <si>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</si>
  <si>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</si>
  <si>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</si>
  <si>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</si>
  <si>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</si>
  <si>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</si>
  <si>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</si>
  <si>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</si>
  <si>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</si>
  <si>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</si>
  <si>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</si>
  <si>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</si>
  <si>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</si>
  <si>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</si>
  <si>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</si>
  <si>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</si>
  <si>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</si>
  <si>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</si>
  <si>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</si>
  <si>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</si>
  <si>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</si>
  <si>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</si>
  <si>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</si>
  <si>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</si>
  <si>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</si>
  <si>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</si>
  <si>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</si>
  <si>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</si>
  <si>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</si>
  <si>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</si>
  <si>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</si>
  <si>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</si>
  <si>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</si>
  <si>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</si>
  <si>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</si>
  <si>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</si>
  <si>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</si>
  <si>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</si>
  <si>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</si>
  <si>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</si>
  <si>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</si>
  <si>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</si>
  <si>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</si>
  <si>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</si>
  <si>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</si>
  <si>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</si>
  <si>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</si>
  <si>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</si>
  <si>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</si>
  <si>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</si>
  <si>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</si>
  <si>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</si>
  <si>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</si>
  <si>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</si>
  <si>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</si>
  <si>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</si>
  <si>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</si>
  <si>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</si>
  <si>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</si>
  <si>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</si>
  <si>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</si>
  <si>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</si>
  <si>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</si>
  <si>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</si>
  <si>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</si>
  <si>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</si>
  <si>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</si>
  <si>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</si>
  <si>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</si>
  <si>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</si>
  <si>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</si>
  <si>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</si>
  <si>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</si>
  <si>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</si>
  <si>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</si>
  <si>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</si>
  <si>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</si>
  <si>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</si>
  <si>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</si>
  <si>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</si>
  <si>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</si>
  <si>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</si>
  <si>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</si>
  <si>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</si>
  <si>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</si>
  <si>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</si>
  <si>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</si>
  <si>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</si>
  <si>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</si>
  <si>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</si>
  <si>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</si>
  <si>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</si>
  <si>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</si>
  <si>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</si>
  <si>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</si>
  <si>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</si>
  <si>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</si>
  <si>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</si>
  <si>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</si>
  <si>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</si>
  <si>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</si>
  <si>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</si>
  <si>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</si>
  <si>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</si>
  <si>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</si>
  <si>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</si>
  <si>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</si>
  <si>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</si>
  <si>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</si>
  <si>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</si>
  <si>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</si>
  <si>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</si>
  <si>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</si>
  <si>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</si>
  <si>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</si>
  <si>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</si>
  <si>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</si>
  <si>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</si>
  <si>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</si>
  <si>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</si>
  <si>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</si>
  <si>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</si>
  <si>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</si>
  <si>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</si>
  <si>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</si>
  <si>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</si>
  <si>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</si>
  <si>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</si>
  <si>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</si>
  <si>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</si>
  <si>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</si>
  <si>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</si>
  <si>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</si>
  <si>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</si>
  <si>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</si>
  <si>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</si>
  <si>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</si>
  <si>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</si>
  <si>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</si>
  <si>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</si>
  <si>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</si>
  <si>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</si>
  <si>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</si>
  <si>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</si>
  <si>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</si>
  <si>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</si>
  <si>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</si>
  <si>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</si>
  <si>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</si>
  <si>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</si>
  <si>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</si>
  <si>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</si>
  <si>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</si>
  <si>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</si>
  <si>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</si>
  <si>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</si>
  <si>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</si>
  <si>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</si>
  <si>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</si>
  <si>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</si>
  <si>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</si>
  <si>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</si>
  <si>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</si>
  <si>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</si>
  <si>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</si>
  <si>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</si>
  <si>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</si>
  <si>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</si>
  <si>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</si>
  <si>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</si>
  <si>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</si>
  <si>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</si>
  <si>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</si>
  <si>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</si>
  <si>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</si>
  <si>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</si>
  <si>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</si>
  <si>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</si>
  <si>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</si>
  <si>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</si>
  <si>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</si>
  <si>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</si>
  <si>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</si>
  <si>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</si>
  <si>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</si>
  <si>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</si>
  <si>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</si>
  <si>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</si>
  <si>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</si>
  <si>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</si>
  <si>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</si>
  <si>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</si>
  <si>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</si>
  <si>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</si>
  <si>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</si>
  <si>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</si>
  <si>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</si>
  <si>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</si>
  <si>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</si>
  <si>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</si>
  <si>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</si>
  <si>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</si>
  <si>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</si>
  <si>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</si>
  <si>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</si>
  <si>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</si>
  <si>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</si>
  <si>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</si>
  <si>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</si>
  <si>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</si>
  <si>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</si>
  <si>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</si>
  <si>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</si>
  <si>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</si>
  <si>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</si>
  <si>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</si>
  <si>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</si>
  <si>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</si>
  <si>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</si>
  <si>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</si>
  <si>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</si>
  <si>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</si>
  <si>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</si>
  <si>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</si>
  <si>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</si>
  <si>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</si>
  <si>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</si>
  <si>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</si>
  <si>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</si>
  <si>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</si>
  <si>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</si>
  <si>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</si>
  <si>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</si>
  <si>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</si>
  <si>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</si>
  <si>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</si>
  <si>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</si>
  <si>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</si>
  <si>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</si>
  <si>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</si>
  <si>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</si>
  <si>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</si>
  <si>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</si>
  <si>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</si>
  <si>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</si>
  <si>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</si>
  <si>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</si>
  <si>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</si>
  <si>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</si>
  <si>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</si>
  <si>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</si>
  <si>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</si>
  <si>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</si>
  <si>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</si>
  <si>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</si>
  <si>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</si>
  <si>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</si>
  <si>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</si>
  <si>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</si>
  <si>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</si>
  <si>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</si>
  <si>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</si>
  <si>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</si>
  <si>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</si>
  <si>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</si>
  <si>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</si>
  <si>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</si>
  <si>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</si>
  <si>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</si>
  <si>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</si>
  <si>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</si>
  <si>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</si>
  <si>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</si>
  <si>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</si>
  <si>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</si>
  <si>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</si>
  <si>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</si>
  <si>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</si>
  <si>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</si>
  <si>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</si>
  <si>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</si>
  <si>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</si>
  <si>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</si>
  <si>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</si>
  <si>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</si>
  <si>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</si>
  <si>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</si>
  <si>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</si>
  <si>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</si>
  <si>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</si>
  <si>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</si>
  <si>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</si>
  <si>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</si>
  <si>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</si>
  <si>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</si>
  <si>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</si>
  <si>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</si>
  <si>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</si>
  <si>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</si>
  <si>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</si>
  <si>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</si>
  <si>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</si>
  <si>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</si>
  <si>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</si>
  <si>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</si>
  <si>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</si>
  <si>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</si>
  <si>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</si>
  <si>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</si>
  <si>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</si>
  <si>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</si>
  <si>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</si>
  <si>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</si>
  <si>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</si>
  <si>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</si>
  <si>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</si>
  <si>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</si>
  <si>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</si>
  <si>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</si>
  <si>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</si>
  <si>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</si>
  <si>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</si>
  <si>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</si>
  <si>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</si>
  <si>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</si>
  <si>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</si>
  <si>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</si>
  <si>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</si>
  <si>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</si>
  <si>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</si>
  <si>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</si>
  <si>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</si>
  <si>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</si>
  <si>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</si>
  <si>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</si>
  <si>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</si>
  <si>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</si>
  <si>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</si>
  <si>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</si>
  <si>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</si>
  <si>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</si>
  <si>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</si>
  <si>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</si>
  <si>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</si>
  <si>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</si>
  <si>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</si>
  <si>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</si>
  <si>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</si>
  <si>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</si>
  <si>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</si>
  <si>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</si>
  <si>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</si>
  <si>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</si>
  <si>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</si>
  <si>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</si>
  <si>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</si>
  <si>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</si>
  <si>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</si>
  <si>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</si>
  <si>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</si>
  <si>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</si>
  <si>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</si>
  <si>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</si>
  <si>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</si>
  <si>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</si>
  <si>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</si>
  <si>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</si>
  <si>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</si>
  <si>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</si>
  <si>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</si>
  <si>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</si>
  <si>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</si>
  <si>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</si>
  <si>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</si>
  <si>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</si>
  <si>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</si>
  <si>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</si>
  <si>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</si>
  <si>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</si>
  <si>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</si>
  <si>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</si>
  <si>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</si>
  <si>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</si>
  <si>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</si>
  <si>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</si>
  <si>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</si>
  <si>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</si>
  <si>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</si>
  <si>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</si>
  <si>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</si>
  <si>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</si>
  <si>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</si>
  <si>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</si>
  <si>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</si>
  <si>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</si>
  <si>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</si>
  <si>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</si>
  <si>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</si>
  <si>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</si>
  <si>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</si>
  <si>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</si>
  <si>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</si>
  <si>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</si>
  <si>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</si>
  <si>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</si>
  <si>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</si>
  <si>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</si>
  <si>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</si>
  <si>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</si>
  <si>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</si>
  <si>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</si>
  <si>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</si>
  <si>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</si>
  <si>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</si>
  <si>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</si>
  <si>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</si>
  <si>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</si>
  <si>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</si>
  <si>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</si>
  <si>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</si>
  <si>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</si>
  <si>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</si>
  <si>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</si>
  <si>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</si>
  <si>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</si>
  <si>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</si>
  <si>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</si>
  <si>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</si>
  <si>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</si>
  <si>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</si>
  <si>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</si>
  <si>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</si>
  <si>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</si>
  <si>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</si>
  <si>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</si>
  <si>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</si>
  <si>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</si>
  <si>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</si>
  <si>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</si>
  <si>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</si>
  <si>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</si>
  <si>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</si>
  <si>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</si>
  <si>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</si>
  <si>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</si>
  <si>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</si>
  <si>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</si>
  <si>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</si>
  <si>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</si>
  <si>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</si>
  <si>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</si>
  <si>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</si>
  <si>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</si>
  <si>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</si>
  <si>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</si>
  <si>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</si>
  <si>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</si>
  <si>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</si>
  <si>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</si>
  <si>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</si>
  <si>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</si>
  <si>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</si>
  <si>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</si>
  <si>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</si>
  <si>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</si>
  <si>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</si>
  <si>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</si>
  <si>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</si>
  <si>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</si>
  <si>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</si>
  <si>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</si>
  <si>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</si>
  <si>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</si>
  <si>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</si>
  <si>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</si>
  <si>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</si>
  <si>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</si>
  <si>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</si>
  <si>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</si>
  <si>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</si>
  <si>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</si>
  <si>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</si>
  <si>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</si>
  <si>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</si>
  <si>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</si>
  <si>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</si>
  <si>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</si>
  <si>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</si>
  <si>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</si>
  <si>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</si>
  <si>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</si>
  <si>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</si>
  <si>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</si>
  <si>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</si>
  <si>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</si>
  <si>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</si>
  <si>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</si>
  <si>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</si>
  <si>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</si>
  <si>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</si>
  <si>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</si>
  <si>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</si>
  <si>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</si>
  <si>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</si>
  <si>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</si>
  <si>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</si>
  <si>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</si>
  <si>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</si>
  <si>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</si>
  <si>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</si>
  <si>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</si>
  <si>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</si>
  <si>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</si>
  <si>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</si>
  <si>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</si>
  <si>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</si>
  <si>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</si>
  <si>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</si>
  <si>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</si>
  <si>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</si>
  <si>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</si>
  <si>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</si>
  <si>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</si>
  <si>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</si>
  <si>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</si>
  <si>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</si>
  <si>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</si>
  <si>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</si>
  <si>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</si>
  <si>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</si>
  <si>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</si>
  <si>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</si>
  <si>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</si>
  <si>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</si>
  <si>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</si>
  <si>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</si>
  <si>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</si>
  <si>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</si>
  <si>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</si>
  <si>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</si>
  <si>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</si>
  <si>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</si>
  <si>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</si>
  <si>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</si>
  <si>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</si>
  <si>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</si>
  <si>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</si>
  <si>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</si>
  <si>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</si>
  <si>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</si>
  <si>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</si>
  <si>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</si>
  <si>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</si>
  <si>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</si>
  <si>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</si>
  <si>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</si>
  <si>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</si>
  <si>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</si>
  <si>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</si>
  <si>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</si>
  <si>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</si>
  <si>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</si>
  <si>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</si>
  <si>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</si>
  <si>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</si>
  <si>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</si>
  <si>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</si>
  <si>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</si>
  <si>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</si>
  <si>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</si>
  <si>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</si>
  <si>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</si>
  <si>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</si>
  <si>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</si>
  <si>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</si>
  <si>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</si>
  <si>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</si>
  <si>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</si>
  <si>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</si>
  <si>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</si>
  <si>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</si>
  <si>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</si>
  <si>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</si>
  <si>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</si>
  <si>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</si>
  <si>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</si>
  <si>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</si>
  <si>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</si>
  <si>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</si>
  <si>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</si>
  <si>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</si>
  <si>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</si>
  <si>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</si>
  <si>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</si>
  <si>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</si>
  <si>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</si>
  <si>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</si>
  <si>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</si>
  <si>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</si>
  <si>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</si>
  <si>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</si>
  <si>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</si>
  <si>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</si>
  <si>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</si>
  <si>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</si>
  <si>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</si>
  <si>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</si>
  <si>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</si>
  <si>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</si>
  <si>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</si>
  <si>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</si>
  <si>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</si>
  <si>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</si>
  <si>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</si>
  <si>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</si>
  <si>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</si>
  <si>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</si>
  <si>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</si>
  <si>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</si>
  <si>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</si>
  <si>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</si>
  <si>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</si>
  <si>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</si>
  <si>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</si>
  <si>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</si>
  <si>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</si>
  <si>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</si>
  <si>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</si>
  <si>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</si>
  <si>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</si>
  <si>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</si>
  <si>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</si>
  <si>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</si>
  <si>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</si>
  <si>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</si>
  <si>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</si>
  <si>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</si>
  <si>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</si>
  <si>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</si>
  <si>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</si>
  <si>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</si>
  <si>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</si>
  <si>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</si>
  <si>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</si>
  <si>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</si>
  <si>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</si>
  <si>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</si>
  <si>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</si>
  <si>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</si>
  <si>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</si>
  <si>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</si>
  <si>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</si>
  <si>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</si>
  <si>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</si>
  <si>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</si>
  <si>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</si>
  <si>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</si>
  <si>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</si>
  <si>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</si>
  <si>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</si>
  <si>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</si>
  <si>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</si>
  <si>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</si>
  <si>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</si>
  <si>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</si>
  <si>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</si>
  <si>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</si>
  <si>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</si>
  <si>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</si>
  <si>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</si>
  <si>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</si>
  <si>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</si>
  <si>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</si>
  <si>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</si>
  <si>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</si>
  <si>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</si>
  <si>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</si>
  <si>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</si>
  <si>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</si>
  <si>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</si>
  <si>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</si>
  <si>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</si>
  <si>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</si>
  <si>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</si>
  <si>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</si>
  <si>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</si>
  <si>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</si>
  <si>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</si>
  <si>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</si>
  <si>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</si>
  <si>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</si>
  <si>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</si>
  <si>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</si>
  <si>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</si>
  <si>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</si>
  <si>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</si>
  <si>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</si>
  <si>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</si>
  <si>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</si>
  <si>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</si>
  <si>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</si>
  <si>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</si>
  <si>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</si>
  <si>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</si>
  <si>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</si>
  <si>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</si>
  <si>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</si>
  <si>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</si>
  <si>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</si>
  <si>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</si>
  <si>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</si>
  <si>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</si>
  <si>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</si>
  <si>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</si>
  <si>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</si>
  <si>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</si>
  <si>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</si>
  <si>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</si>
  <si>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</si>
  <si>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</si>
  <si>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</si>
  <si>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</si>
  <si>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</si>
  <si>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</si>
  <si>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</si>
  <si>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</si>
  <si>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</si>
  <si>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</si>
  <si>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</si>
  <si>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</si>
  <si>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</si>
  <si>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</si>
  <si>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</si>
  <si>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</si>
  <si>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</si>
  <si>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</si>
  <si>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</si>
  <si>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</si>
  <si>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</si>
  <si>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</si>
  <si>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</si>
  <si>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</si>
  <si>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</si>
  <si>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</si>
  <si>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</si>
  <si>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</si>
  <si>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</si>
  <si>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</si>
  <si>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</si>
  <si>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</si>
  <si>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</si>
  <si>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</si>
  <si>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</si>
  <si>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</si>
  <si>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</si>
  <si>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</si>
  <si>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</si>
  <si>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</si>
  <si>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</si>
  <si>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</si>
  <si>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</si>
  <si>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</si>
  <si>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</si>
  <si>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</si>
  <si>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</si>
  <si>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</si>
  <si>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</si>
  <si>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</si>
  <si>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</si>
  <si>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</si>
  <si>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</si>
  <si>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</si>
  <si>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</si>
  <si>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</si>
  <si>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</si>
  <si>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</si>
  <si>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</si>
  <si>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</si>
  <si>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</si>
  <si>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</si>
  <si>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</si>
  <si>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</si>
  <si>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</si>
  <si>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</si>
  <si>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</si>
  <si>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</si>
  <si>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</si>
  <si>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</si>
  <si>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</si>
  <si>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</si>
  <si>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</si>
  <si>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</si>
  <si>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</si>
  <si>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</si>
  <si>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</si>
  <si>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</si>
  <si>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</si>
  <si>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</si>
  <si>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</si>
  <si>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</si>
  <si>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</si>
  <si>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</si>
  <si>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</si>
  <si>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</si>
  <si>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</si>
  <si>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</si>
  <si>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</si>
  <si>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</si>
  <si>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</si>
  <si>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</si>
  <si>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</si>
  <si>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</si>
  <si>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</si>
  <si>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</si>
  <si>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</si>
  <si>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</si>
  <si>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</si>
  <si>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</si>
  <si>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</si>
  <si>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</si>
  <si>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</si>
  <si>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</si>
  <si>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</si>
  <si>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</si>
  <si>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</si>
  <si>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</si>
  <si>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</si>
  <si>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</si>
  <si>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</si>
  <si>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</si>
  <si>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</si>
  <si>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</si>
  <si>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</si>
  <si>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</si>
  <si>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</si>
  <si>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</si>
  <si>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</si>
  <si>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</si>
  <si>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</si>
  <si>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</si>
  <si>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</si>
  <si>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</si>
  <si>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</si>
  <si>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</si>
  <si>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</si>
  <si>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</si>
  <si>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</si>
  <si>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</si>
  <si>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</si>
  <si>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</si>
  <si>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</si>
  <si>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</si>
  <si>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</si>
  <si>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</si>
  <si>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</si>
  <si>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</si>
  <si>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</si>
  <si>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</si>
  <si>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</si>
  <si>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</si>
  <si>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</si>
  <si>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</si>
  <si>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</si>
  <si>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</si>
  <si>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</si>
  <si>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</si>
  <si>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</si>
  <si>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</si>
  <si>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</si>
  <si>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</si>
  <si>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</si>
  <si>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</si>
  <si>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</si>
  <si>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</si>
  <si>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</si>
  <si>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</si>
  <si>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</si>
  <si>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</si>
  <si>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</si>
  <si>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</si>
  <si>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</si>
  <si>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</si>
  <si>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</si>
  <si>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</si>
  <si>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</si>
  <si>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</si>
  <si>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</si>
  <si>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</si>
  <si>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</si>
  <si>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</si>
  <si>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</si>
  <si>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</si>
  <si>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</si>
  <si>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</si>
  <si>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</si>
  <si>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</si>
  <si>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</si>
  <si>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</si>
  <si>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</si>
  <si>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</si>
  <si>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</si>
  <si>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</si>
  <si>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</si>
  <si>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</si>
  <si>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</si>
  <si>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</si>
  <si>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</si>
  <si>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</si>
  <si>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</si>
  <si>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</si>
  <si>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</si>
  <si>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</si>
  <si>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</si>
  <si>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</si>
  <si>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</si>
  <si>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</si>
  <si>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</si>
  <si>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</si>
  <si>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</si>
  <si>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</si>
  <si>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</si>
  <si>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</si>
  <si>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</si>
  <si>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</si>
  <si>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</si>
  <si>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</si>
  <si>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</si>
  <si>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</si>
  <si>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</si>
  <si>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</si>
  <si>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</si>
  <si>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</si>
  <si>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</si>
  <si>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</si>
  <si>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</si>
  <si>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</si>
  <si>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</si>
  <si>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</si>
  <si>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</si>
  <si>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</si>
  <si>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</si>
  <si>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</si>
  <si>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</si>
  <si>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</si>
  <si>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</si>
  <si>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</si>
  <si>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</si>
  <si>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</si>
  <si>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</si>
  <si>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</si>
  <si>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</si>
  <si>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</si>
  <si>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</si>
  <si>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</si>
  <si>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</si>
  <si>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</si>
  <si>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</si>
  <si>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</si>
  <si>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</si>
  <si>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</si>
  <si>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</si>
  <si>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</si>
  <si>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</si>
  <si>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</si>
  <si>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</si>
  <si>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</si>
  <si>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</si>
  <si>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</si>
  <si>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</si>
  <si>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</si>
  <si>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</si>
  <si>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</si>
  <si>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</si>
  <si>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</si>
  <si>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</si>
  <si>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</si>
  <si>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</si>
  <si>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</si>
  <si>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</si>
  <si>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</si>
  <si>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</si>
  <si>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</si>
  <si>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</si>
  <si>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</si>
  <si>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</si>
  <si>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</si>
  <si>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</si>
  <si>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</si>
  <si>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</si>
  <si>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</si>
  <si>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</si>
  <si>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</si>
  <si>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</si>
  <si>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</si>
  <si>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</si>
  <si>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</si>
  <si>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</si>
  <si>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</si>
  <si>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</si>
  <si>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</si>
  <si>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</si>
  <si>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</si>
  <si>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</si>
  <si>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</si>
  <si>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</si>
  <si>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</si>
  <si>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</si>
  <si>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</si>
  <si>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</si>
  <si>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</si>
  <si>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</si>
  <si>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</si>
  <si>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</si>
  <si>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</si>
  <si>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</si>
  <si>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</si>
  <si>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</si>
  <si>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</si>
  <si>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</si>
  <si>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</si>
  <si>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</si>
  <si>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</si>
  <si>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</si>
  <si>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</si>
  <si>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</si>
  <si>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</si>
  <si>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</si>
  <si>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</si>
  <si>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</si>
  <si>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</si>
  <si>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</si>
  <si>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</si>
  <si>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</si>
  <si>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</si>
  <si>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</si>
  <si>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</si>
  <si>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</si>
  <si>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</si>
  <si>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</si>
  <si>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</si>
  <si>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</si>
  <si>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</si>
  <si>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</si>
  <si>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</si>
  <si>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</si>
  <si>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</si>
  <si>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</si>
  <si>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</si>
  <si>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</si>
  <si>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</si>
  <si>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</si>
  <si>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</si>
  <si>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</si>
  <si>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</si>
  <si>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</si>
  <si>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</si>
  <si>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</si>
  <si>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</si>
  <si>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</si>
  <si>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</si>
  <si>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</si>
  <si>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</si>
  <si>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</si>
  <si>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</si>
  <si>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</si>
  <si>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</si>
  <si>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</si>
  <si>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</si>
  <si>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</si>
  <si>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</si>
  <si>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</si>
  <si>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</si>
  <si>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</si>
  <si>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</si>
  <si>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</si>
  <si>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</si>
  <si>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</si>
  <si>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</si>
  <si>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</si>
  <si>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</si>
  <si>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</si>
  <si>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</si>
  <si>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</si>
  <si>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</si>
  <si>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</si>
  <si>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</si>
  <si>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</si>
  <si>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</si>
  <si>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</si>
  <si>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</si>
  <si>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</si>
  <si>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</si>
  <si>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</si>
  <si>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</si>
  <si>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</si>
  <si>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</si>
  <si>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</si>
  <si>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</si>
  <si>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</si>
  <si>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</si>
  <si>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</si>
  <si>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</si>
  <si>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</si>
  <si>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</si>
  <si>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</si>
  <si>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</si>
  <si>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</si>
  <si>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</si>
  <si>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</si>
  <si>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</si>
  <si>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</si>
  <si>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</si>
  <si>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</si>
  <si>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</si>
  <si>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</si>
  <si>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</si>
  <si>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</si>
  <si>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</si>
  <si>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</si>
  <si>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</si>
  <si>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</si>
  <si>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</si>
  <si>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</si>
  <si>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</si>
  <si>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</si>
  <si>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</si>
  <si>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</si>
  <si>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</si>
  <si>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</si>
  <si>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</si>
  <si>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</si>
  <si>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</si>
  <si>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</si>
  <si>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</si>
  <si>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</si>
  <si>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</si>
  <si>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</si>
  <si>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</si>
  <si>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</si>
  <si>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</si>
  <si>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</si>
  <si>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</si>
  <si>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</si>
  <si>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</si>
  <si>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</si>
  <si>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</si>
  <si>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</si>
  <si>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</si>
  <si>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</si>
  <si>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</si>
  <si>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</si>
  <si>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</si>
  <si>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</si>
  <si>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</si>
  <si>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</si>
  <si>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</si>
  <si>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</si>
  <si>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</si>
  <si>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</si>
  <si>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</si>
  <si>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</si>
  <si>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</si>
  <si>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</si>
  <si>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</si>
  <si>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</si>
  <si>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</si>
  <si>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</si>
  <si>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</si>
  <si>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</si>
  <si>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</si>
  <si>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</si>
  <si>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</si>
  <si>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</si>
  <si>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</si>
  <si>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</si>
  <si>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</si>
  <si>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</si>
  <si>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</si>
  <si>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</si>
  <si>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</si>
  <si>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</si>
  <si>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</si>
  <si>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</si>
  <si>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</si>
  <si>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</si>
  <si>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</si>
  <si>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</si>
  <si>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</si>
  <si>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</si>
  <si>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</si>
  <si>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</si>
  <si>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</si>
  <si>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</si>
  <si>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</si>
  <si>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</si>
  <si>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</si>
  <si>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</si>
  <si>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</si>
  <si>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</si>
  <si>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</si>
  <si>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</si>
  <si>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</si>
  <si>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</si>
  <si>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</si>
  <si>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</si>
  <si>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</si>
  <si>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</si>
  <si>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</si>
  <si>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</si>
  <si>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</si>
  <si>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</si>
  <si>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</si>
  <si>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</si>
  <si>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</si>
  <si>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</si>
  <si>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</si>
  <si>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</si>
  <si>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</si>
  <si>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</si>
  <si>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</si>
  <si>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</si>
  <si>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</si>
  <si>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</si>
  <si>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</si>
  <si>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</si>
  <si>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</si>
  <si>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</si>
  <si>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</si>
  <si>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</si>
  <si>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</si>
  <si>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</si>
  <si>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</si>
  <si>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</si>
  <si>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</si>
  <si>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</si>
  <si>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</si>
  <si>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</si>
  <si>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</si>
  <si>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</si>
  <si>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</si>
  <si>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</si>
  <si>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</si>
  <si>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</si>
  <si>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</si>
  <si>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</si>
  <si>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</si>
  <si>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</si>
  <si>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</si>
  <si>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</si>
  <si>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</si>
  <si>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</si>
  <si>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</si>
  <si>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</si>
  <si>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</si>
  <si>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</si>
  <si>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</si>
  <si>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</si>
  <si>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</si>
  <si>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</si>
  <si>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</si>
  <si>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</si>
  <si>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</si>
  <si>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</si>
  <si>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</si>
  <si>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</si>
  <si>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</si>
  <si>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</si>
  <si>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</si>
  <si>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</si>
  <si>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</si>
  <si>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</si>
  <si>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</si>
  <si>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</si>
  <si>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</si>
  <si>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</si>
  <si>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</si>
  <si>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</si>
  <si>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</si>
  <si>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</si>
  <si>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</si>
  <si>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</si>
  <si>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</si>
  <si>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</si>
  <si>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</si>
  <si>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</si>
  <si>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</si>
  <si>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</si>
  <si>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</si>
  <si>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</si>
  <si>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</si>
  <si>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</si>
  <si>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</si>
  <si>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</si>
  <si>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</si>
  <si>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</si>
  <si>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</si>
  <si>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</si>
  <si>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</si>
  <si>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</si>
  <si>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</si>
  <si>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</si>
  <si>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</si>
  <si>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</si>
  <si>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</si>
  <si>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</si>
  <si>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</si>
  <si>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</si>
  <si>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</si>
  <si>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</si>
  <si>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</si>
  <si>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</si>
  <si>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</si>
  <si>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</si>
  <si>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</si>
  <si>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</si>
  <si>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</si>
  <si>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</si>
  <si>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</si>
  <si>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</si>
  <si>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</si>
  <si>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</si>
  <si>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</si>
  <si>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</si>
  <si>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</si>
  <si>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</si>
  <si>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</si>
  <si>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</si>
  <si>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</si>
  <si>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</si>
  <si>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</si>
  <si>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</si>
  <si>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</si>
  <si>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</si>
  <si>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</si>
  <si>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</si>
  <si>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</si>
  <si>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</si>
  <si>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</si>
  <si>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</si>
  <si>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</si>
  <si>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</si>
  <si>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</si>
  <si>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</si>
  <si>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</si>
  <si>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</si>
  <si>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</si>
  <si>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</si>
  <si>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</si>
  <si>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</si>
  <si>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</si>
  <si>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</si>
  <si>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</si>
  <si>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</si>
  <si>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</si>
  <si>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</si>
  <si>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</si>
  <si>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</si>
  <si>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</si>
  <si>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</si>
  <si>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</si>
  <si>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</si>
  <si>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</si>
  <si>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</si>
  <si>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</si>
  <si>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</si>
  <si>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</si>
  <si>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</si>
  <si>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</si>
  <si>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</si>
  <si>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</si>
  <si>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</si>
  <si>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</si>
  <si>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</si>
  <si>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</si>
  <si>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</si>
  <si>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</si>
  <si>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</si>
  <si>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</si>
  <si>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</si>
  <si>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</si>
  <si>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</si>
  <si>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</si>
  <si>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</si>
  <si>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</si>
  <si>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</si>
  <si>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</si>
  <si>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</si>
  <si>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</si>
  <si>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</si>
  <si>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</si>
  <si>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</si>
  <si>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</si>
  <si>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</si>
  <si>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</si>
  <si>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</si>
  <si>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</si>
  <si>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</si>
  <si>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</si>
  <si>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</si>
  <si>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</si>
  <si>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</si>
  <si>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</si>
  <si>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</si>
  <si>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</si>
  <si>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</si>
  <si>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</si>
  <si>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</si>
  <si>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</si>
  <si>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</si>
  <si>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</si>
  <si>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</si>
  <si>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</si>
  <si>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</si>
  <si>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</si>
  <si>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</si>
  <si>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</si>
  <si>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</si>
  <si>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</si>
  <si>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</si>
  <si>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</si>
  <si>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</si>
  <si>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</si>
  <si>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</si>
  <si>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</si>
  <si>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</si>
  <si>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</si>
  <si>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</si>
  <si>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</si>
  <si>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</si>
  <si>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</si>
  <si>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</si>
  <si>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</si>
  <si>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</si>
  <si>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</si>
  <si>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</si>
  <si>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</si>
  <si>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</si>
  <si>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</si>
  <si>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</si>
  <si>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</si>
  <si>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</si>
  <si>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</si>
  <si>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</si>
  <si>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</si>
  <si>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</si>
  <si>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</si>
  <si>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</si>
  <si>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</si>
  <si>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</si>
  <si>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</si>
  <si>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</si>
  <si>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</si>
  <si>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</si>
  <si>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</si>
  <si>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</si>
  <si>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</si>
  <si>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</si>
  <si>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</si>
  <si>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</si>
  <si>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</si>
  <si>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</si>
  <si>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</si>
  <si>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</si>
  <si>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</si>
  <si>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</si>
  <si>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</si>
  <si>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</si>
  <si>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</si>
  <si>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</si>
  <si>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</si>
  <si>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</si>
  <si>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</si>
  <si>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</si>
  <si>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</si>
  <si>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</si>
  <si>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</si>
  <si>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</si>
  <si>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</si>
  <si>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</si>
  <si>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</si>
  <si>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</si>
  <si>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</si>
  <si>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</si>
  <si>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</si>
  <si>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</si>
  <si>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</si>
  <si>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</si>
  <si>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</si>
  <si>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</si>
  <si>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</si>
  <si>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</si>
  <si>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</si>
  <si>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</si>
  <si>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</si>
  <si>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</si>
  <si>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</si>
  <si>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</si>
  <si>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</si>
  <si>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</si>
  <si>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</si>
  <si>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</si>
  <si>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</si>
  <si>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</si>
  <si>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</si>
  <si>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</si>
  <si>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</si>
  <si>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</si>
  <si>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</si>
  <si>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</si>
  <si>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</si>
  <si>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</si>
  <si>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</si>
  <si>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</si>
  <si>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</si>
  <si>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</si>
  <si>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</si>
  <si>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</si>
  <si>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</si>
  <si>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</si>
  <si>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</si>
  <si>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</si>
  <si>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</si>
  <si>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</si>
  <si>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</si>
  <si>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</si>
  <si>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</si>
  <si>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</si>
  <si>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</si>
  <si>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</si>
  <si>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</si>
  <si>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</si>
  <si>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</si>
  <si>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</si>
  <si>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</si>
  <si>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</si>
  <si>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</si>
  <si>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</si>
  <si>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</si>
  <si>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</si>
  <si>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</si>
  <si>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</si>
  <si>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</si>
  <si>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</si>
  <si>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</si>
  <si>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</si>
  <si>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</si>
  <si>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</si>
  <si>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</si>
  <si>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</si>
  <si>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</si>
  <si>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</si>
  <si>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</si>
  <si>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</si>
  <si>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</si>
  <si>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</si>
  <si>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</si>
  <si>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</si>
  <si>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</si>
  <si>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</si>
  <si>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</si>
  <si>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</si>
  <si>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</si>
  <si>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</si>
  <si>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</si>
  <si>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</si>
  <si>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</si>
  <si>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</si>
  <si>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</si>
  <si>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</si>
  <si>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</si>
  <si>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</si>
  <si>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</si>
  <si>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</si>
  <si>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</si>
  <si>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</si>
  <si>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</si>
  <si>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</si>
  <si>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</si>
  <si>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</si>
  <si>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</si>
  <si>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</si>
  <si>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</si>
  <si>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</si>
  <si>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</si>
  <si>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</si>
  <si>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</si>
  <si>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</si>
  <si>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</si>
  <si>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</si>
  <si>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</si>
  <si>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</si>
  <si>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</si>
  <si>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</si>
  <si>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</si>
  <si>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</si>
  <si>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</si>
  <si>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</si>
  <si>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</si>
  <si>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</si>
  <si>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</si>
  <si>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</si>
  <si>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</si>
  <si>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</si>
  <si>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</si>
  <si>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</si>
  <si>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</si>
  <si>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</si>
  <si>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</si>
  <si>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</si>
  <si>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</si>
  <si>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</si>
  <si>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</si>
  <si>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</si>
  <si>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</si>
  <si>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</si>
  <si>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</si>
  <si>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</si>
  <si>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</si>
  <si>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</si>
  <si>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</si>
  <si>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</si>
  <si>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</si>
  <si>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</si>
  <si>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</si>
  <si>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</si>
  <si>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</si>
  <si>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</si>
  <si>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</si>
  <si>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</si>
  <si>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</si>
  <si>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</si>
  <si>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</si>
  <si>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</si>
  <si>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</si>
  <si>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</si>
  <si>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</si>
  <si>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</si>
  <si>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</si>
  <si>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</si>
  <si>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</si>
  <si>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</si>
  <si>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</si>
  <si>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</si>
  <si>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</si>
  <si>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</si>
  <si>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</si>
  <si>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</si>
  <si>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</si>
  <si>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</si>
  <si>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</si>
  <si>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</si>
  <si>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</si>
  <si>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</si>
  <si>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</si>
  <si>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</si>
  <si>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</si>
  <si>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</si>
  <si>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</si>
  <si>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</si>
  <si>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</si>
  <si>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</si>
  <si>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</si>
  <si>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</si>
  <si>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</si>
  <si>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</si>
  <si>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</si>
  <si>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</si>
  <si>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</si>
  <si>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</si>
  <si>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</si>
  <si>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</si>
  <si>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</si>
  <si>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</si>
  <si>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</si>
  <si>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</si>
  <si>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</si>
  <si>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</si>
  <si>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</si>
  <si>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</si>
  <si>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</si>
  <si>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</si>
  <si>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</si>
  <si>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</si>
  <si>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</si>
  <si>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</si>
  <si>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</si>
  <si>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</si>
  <si>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</si>
  <si>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</si>
  <si>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</si>
  <si>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</si>
  <si>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</si>
  <si>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</si>
  <si>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</si>
  <si>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</si>
  <si>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</si>
  <si>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</si>
  <si>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</si>
  <si>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</si>
  <si>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</si>
  <si>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</si>
  <si>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</si>
  <si>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</si>
  <si>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</si>
  <si>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</si>
  <si>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</si>
  <si>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</si>
  <si>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</si>
  <si>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</si>
  <si>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</si>
  <si>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</si>
  <si>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</si>
  <si>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</si>
  <si>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</si>
  <si>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</si>
  <si>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</si>
  <si>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</si>
  <si>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</si>
  <si>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</si>
  <si>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</si>
  <si>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</si>
  <si>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</si>
  <si>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</si>
  <si>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</si>
  <si>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</si>
  <si>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</si>
  <si>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</si>
  <si>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</si>
  <si>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</si>
  <si>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</si>
  <si>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</si>
  <si>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</si>
  <si>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</si>
  <si>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</si>
  <si>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</si>
  <si>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</si>
  <si>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</si>
  <si>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</si>
  <si>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</si>
  <si>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</si>
  <si>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</si>
  <si>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</si>
  <si>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</si>
  <si>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</si>
  <si>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</si>
  <si>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</si>
  <si>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</si>
  <si>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</si>
  <si>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</si>
  <si>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</si>
  <si>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</si>
  <si>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</si>
  <si>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</si>
  <si>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</si>
  <si>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</si>
  <si>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</si>
  <si>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</si>
  <si>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</si>
  <si>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</si>
  <si>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</si>
  <si>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</si>
  <si>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</si>
  <si>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</si>
  <si>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</si>
  <si>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</si>
  <si>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</si>
  <si>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</si>
  <si>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</si>
  <si>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</si>
  <si>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</si>
  <si>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</si>
  <si>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</si>
  <si>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</si>
  <si>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</si>
  <si>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</si>
  <si>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</si>
  <si>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</si>
  <si>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</si>
  <si>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</si>
  <si>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</si>
  <si>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</si>
  <si>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</si>
  <si>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</si>
  <si>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</si>
  <si>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</si>
  <si>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</si>
  <si>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</si>
  <si>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</si>
  <si>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</si>
  <si>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</si>
  <si>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</si>
  <si>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</si>
  <si>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</si>
  <si>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</si>
  <si>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</si>
  <si>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</si>
  <si>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</si>
  <si>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</si>
  <si>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</si>
  <si>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</si>
  <si>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</si>
  <si>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</si>
  <si>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</si>
  <si>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</si>
  <si>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</si>
  <si>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</si>
  <si>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</si>
  <si>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</si>
  <si>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</si>
  <si>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</si>
  <si>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</si>
  <si>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</si>
  <si>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</si>
  <si>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</si>
  <si>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</si>
  <si>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</si>
  <si>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</si>
  <si>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</si>
  <si>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</si>
  <si>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</si>
  <si>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</si>
  <si>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</si>
  <si>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</si>
  <si>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</si>
  <si>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</si>
  <si>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</si>
  <si>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</si>
  <si>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</si>
  <si>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</si>
  <si>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</si>
  <si>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</si>
  <si>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</si>
  <si>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</si>
  <si>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</si>
  <si>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</si>
  <si>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</si>
  <si>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</si>
  <si>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</si>
  <si>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</si>
  <si>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</si>
  <si>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</si>
  <si>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</si>
  <si>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</si>
  <si>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</si>
  <si>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</si>
  <si>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</si>
  <si>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</si>
  <si>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</si>
  <si>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</si>
  <si>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</si>
  <si>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</si>
  <si>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</si>
  <si>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</si>
  <si>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</si>
  <si>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</si>
  <si>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</si>
  <si>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</si>
  <si>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</si>
  <si>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</si>
  <si>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</si>
  <si>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</si>
  <si>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</si>
  <si>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</si>
  <si>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</si>
  <si>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</si>
  <si>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</si>
  <si>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</si>
  <si>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</si>
  <si>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</si>
  <si>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</si>
  <si>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</si>
  <si>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</si>
  <si>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</si>
  <si>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</si>
  <si>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</si>
  <si>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</si>
  <si>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</si>
  <si>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</si>
  <si>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</si>
  <si>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</si>
  <si>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</si>
  <si>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</si>
  <si>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</si>
  <si>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</si>
  <si>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</si>
  <si>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</si>
  <si>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</si>
  <si>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</si>
  <si>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</si>
  <si>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</si>
  <si>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</si>
  <si>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</si>
  <si>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</si>
  <si>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</si>
  <si>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</si>
  <si>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</si>
  <si>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</si>
  <si>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</si>
  <si>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</si>
  <si>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</si>
  <si>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</si>
  <si>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</si>
  <si>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</si>
  <si>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</si>
  <si>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</si>
  <si>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</si>
  <si>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</si>
  <si>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</si>
  <si>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</si>
  <si>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</si>
  <si>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</si>
  <si>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</si>
  <si>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</si>
  <si>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</si>
  <si>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</si>
  <si>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</si>
  <si>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</si>
  <si>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</si>
  <si>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</si>
  <si>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</si>
  <si>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</si>
  <si>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</si>
  <si>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</si>
  <si>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</si>
  <si>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</si>
  <si>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</si>
  <si>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</si>
  <si>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</si>
  <si>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</si>
  <si>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</si>
  <si>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</si>
  <si>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</si>
  <si>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</si>
  <si>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</si>
  <si>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</si>
  <si>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</si>
  <si>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</si>
  <si>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</si>
  <si>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</si>
  <si>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</si>
  <si>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</si>
  <si>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</si>
  <si>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</si>
  <si>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</si>
  <si>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</si>
  <si>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</si>
  <si>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</si>
  <si>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</si>
  <si>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</si>
  <si>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</si>
  <si>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</si>
  <si>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</si>
  <si>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</si>
  <si>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</si>
  <si>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</si>
  <si>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</si>
  <si>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</si>
  <si>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</si>
  <si>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</si>
  <si>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</si>
  <si>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</si>
  <si>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</si>
  <si>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</si>
  <si>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</si>
  <si>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</si>
  <si>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</si>
  <si>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</si>
  <si>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</si>
  <si>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</si>
  <si>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</si>
  <si>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</si>
  <si>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</si>
  <si>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</si>
  <si>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</si>
  <si>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</si>
  <si>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</si>
  <si>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</si>
  <si>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</si>
  <si>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</si>
  <si>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</si>
  <si>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</si>
  <si>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</si>
  <si>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</si>
  <si>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</si>
  <si>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</si>
  <si>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</si>
  <si>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</si>
  <si>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</si>
  <si>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</si>
  <si>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</si>
  <si>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</si>
  <si>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</si>
  <si>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</si>
  <si>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</si>
  <si>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</si>
  <si>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</si>
  <si>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</si>
  <si>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</si>
  <si>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</si>
  <si>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</si>
  <si>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</si>
  <si>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</si>
  <si>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</si>
  <si>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</si>
  <si>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</si>
  <si>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</si>
  <si>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</si>
  <si>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</si>
  <si>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</si>
  <si>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</si>
  <si>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</si>
  <si>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</si>
  <si>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</si>
  <si>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</si>
  <si>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</si>
  <si>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</si>
  <si>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</si>
  <si>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</si>
  <si>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</si>
  <si>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</si>
  <si>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</si>
  <si>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</si>
  <si>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</si>
  <si>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</si>
  <si>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</si>
  <si>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</si>
  <si>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</si>
  <si>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</si>
  <si>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</si>
  <si>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</si>
  <si>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</si>
  <si>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</si>
  <si>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</si>
  <si>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</si>
  <si>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</si>
  <si>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</si>
  <si>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</si>
  <si>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</si>
  <si>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</si>
  <si>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</si>
  <si>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</si>
  <si>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</si>
  <si>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</si>
  <si>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</si>
  <si>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</si>
  <si>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</si>
  <si>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</si>
  <si>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</si>
  <si>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</si>
  <si>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</si>
  <si>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</si>
  <si>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</si>
  <si>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</si>
  <si>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</si>
  <si>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</si>
  <si>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</si>
  <si>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</si>
  <si>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</si>
  <si>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</si>
  <si>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</si>
  <si>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</si>
  <si>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</si>
  <si>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</si>
  <si>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</si>
  <si>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</si>
  <si>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</si>
  <si>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</si>
  <si>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</si>
  <si>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</si>
  <si>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</si>
  <si>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</si>
  <si>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</si>
  <si>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</si>
  <si>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</si>
  <si>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</si>
  <si>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</si>
  <si>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</si>
  <si>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</si>
  <si>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</si>
  <si>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</si>
  <si>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</si>
  <si>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</si>
  <si>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</si>
  <si>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</si>
  <si>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</si>
  <si>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</si>
  <si>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</si>
  <si>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</si>
  <si>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</si>
  <si>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</si>
  <si>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</si>
  <si>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</si>
  <si>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</si>
  <si>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</si>
  <si>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</si>
  <si>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</si>
  <si>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</si>
  <si>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</si>
  <si>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</si>
  <si>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</si>
  <si>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</si>
  <si>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</si>
  <si>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</si>
  <si>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</si>
  <si>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</si>
  <si>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</si>
  <si>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</si>
  <si>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</si>
  <si>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</si>
  <si>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</si>
  <si>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</si>
  <si>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</si>
  <si>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</si>
  <si>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</si>
  <si>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</si>
  <si>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</si>
  <si>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</si>
  <si>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</si>
  <si>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</si>
  <si>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</si>
  <si>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</si>
  <si>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</si>
  <si>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</si>
  <si>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</si>
  <si>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</si>
  <si>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</si>
  <si>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</si>
  <si>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</si>
  <si>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</si>
  <si>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</si>
  <si>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</si>
  <si>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</si>
  <si>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</si>
  <si>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</si>
  <si>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</si>
  <si>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</si>
  <si>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</si>
  <si>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</si>
  <si>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</si>
  <si>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</si>
  <si>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</si>
  <si>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</si>
  <si>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</si>
  <si>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</si>
  <si>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</si>
  <si>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</si>
  <si>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</si>
  <si>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</si>
  <si>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</si>
  <si>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</si>
  <si>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</si>
  <si>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</si>
  <si>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</si>
  <si>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</si>
  <si>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</si>
  <si>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</si>
  <si>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</si>
  <si>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</si>
  <si>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</si>
  <si>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</si>
  <si>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</si>
  <si>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</si>
  <si>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</si>
  <si>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</si>
  <si>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</si>
  <si>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</si>
  <si>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</si>
  <si>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</si>
  <si>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</si>
  <si>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</si>
  <si>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</si>
  <si>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</si>
  <si>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</si>
  <si>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</si>
  <si>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</si>
  <si>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</si>
  <si>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</si>
  <si>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</si>
  <si>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</si>
  <si>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</si>
  <si>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</si>
  <si>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</si>
  <si>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</si>
  <si>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</si>
  <si>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</si>
  <si>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</si>
  <si>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</si>
  <si>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</si>
  <si>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</si>
  <si>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</si>
  <si>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</si>
  <si>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</si>
  <si>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</si>
  <si>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</si>
  <si>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</si>
  <si>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</si>
  <si>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</si>
  <si>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</si>
  <si>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</si>
  <si>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</si>
  <si>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</si>
  <si>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</si>
  <si>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</si>
  <si>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</si>
  <si>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</si>
  <si>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</si>
  <si>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</si>
  <si>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</si>
  <si>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</si>
  <si>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</si>
  <si>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</si>
  <si>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</si>
  <si>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</si>
  <si>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</si>
  <si>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</si>
  <si>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</si>
  <si>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</si>
  <si>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</si>
  <si>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</si>
  <si>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</si>
  <si>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</si>
  <si>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</si>
  <si>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</si>
  <si>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</si>
  <si>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</si>
  <si>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</si>
  <si>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</si>
  <si>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</si>
  <si>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</si>
  <si>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</si>
  <si>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</si>
  <si>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</si>
  <si>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</si>
  <si>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</si>
  <si>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</si>
  <si>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</si>
  <si>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</si>
  <si>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</si>
  <si>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</si>
  <si>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</si>
  <si>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</si>
  <si>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</si>
  <si>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</si>
  <si>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</si>
  <si>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</si>
  <si>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</si>
  <si>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</si>
  <si>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</si>
  <si>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</si>
  <si>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</si>
  <si>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</si>
  <si>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</si>
  <si>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</si>
  <si>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</si>
  <si>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</si>
  <si>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</si>
  <si>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</si>
  <si>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</si>
  <si>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</si>
  <si>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</si>
  <si>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</si>
  <si>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</si>
  <si>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</si>
  <si>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</si>
  <si>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</si>
  <si>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</si>
  <si>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</si>
  <si>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</si>
  <si>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</si>
  <si>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</si>
  <si>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</si>
  <si>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</si>
  <si>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</si>
  <si>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</si>
  <si>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</si>
  <si>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</si>
  <si>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</si>
  <si>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</si>
  <si>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</si>
  <si>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</si>
  <si>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</si>
  <si>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</si>
  <si>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</si>
  <si>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</si>
  <si>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</si>
  <si>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</si>
  <si>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</si>
  <si>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</si>
  <si>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</si>
  <si>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</si>
  <si>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</si>
  <si>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</si>
  <si>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</si>
  <si>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</si>
  <si>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</si>
  <si>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</si>
  <si>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</si>
  <si>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</si>
  <si>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</si>
  <si>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</si>
  <si>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</si>
  <si>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</si>
  <si>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</si>
  <si>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</si>
  <si>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</si>
  <si>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</si>
  <si>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</si>
  <si>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</si>
  <si>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</si>
  <si>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</si>
  <si>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</si>
  <si>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</si>
  <si>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</si>
  <si>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</si>
  <si>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</si>
  <si>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</si>
  <si>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</si>
  <si>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</si>
  <si>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</si>
  <si>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</si>
  <si>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</si>
  <si>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</si>
  <si>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</si>
  <si>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</si>
  <si>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</si>
  <si>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</si>
  <si>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</si>
  <si>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</si>
  <si>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</si>
  <si>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</si>
  <si>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</si>
  <si>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</si>
  <si>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</si>
  <si>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</si>
  <si>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</si>
  <si>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</si>
  <si>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</si>
  <si>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</si>
  <si>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</si>
  <si>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</si>
  <si>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</si>
  <si>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</si>
  <si>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</si>
  <si>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</si>
  <si>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</si>
  <si>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</si>
  <si>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</si>
  <si>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</si>
  <si>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</si>
  <si>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</si>
  <si>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</si>
  <si>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</si>
  <si>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</si>
  <si>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</si>
  <si>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</si>
  <si>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</si>
  <si>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</si>
  <si>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</si>
  <si>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</si>
  <si>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</si>
  <si>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</si>
  <si>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</si>
  <si>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</si>
  <si>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</si>
  <si>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</si>
  <si>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</si>
  <si>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</si>
  <si>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</si>
  <si>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</si>
  <si>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</si>
  <si>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</si>
  <si>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</si>
  <si>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</si>
  <si>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</si>
  <si>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</si>
  <si>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</si>
  <si>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</si>
  <si>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</si>
  <si>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</si>
  <si>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</si>
  <si>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</si>
  <si>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</si>
  <si>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</si>
  <si>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</si>
  <si>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</si>
  <si>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</si>
  <si>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</si>
  <si>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</si>
  <si>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</si>
  <si>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</si>
  <si>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</si>
  <si>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</si>
  <si>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</si>
  <si>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</si>
  <si>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</si>
  <si>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</si>
  <si>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</si>
  <si>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</si>
  <si>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</si>
  <si>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</si>
  <si>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</si>
  <si>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</si>
  <si>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</si>
  <si>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</si>
  <si>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</si>
  <si>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</si>
  <si>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</si>
  <si>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</si>
  <si>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</si>
  <si>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</si>
  <si>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</si>
  <si>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</si>
  <si>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</si>
  <si>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</si>
  <si>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</si>
  <si>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</si>
  <si>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</si>
  <si>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</si>
  <si>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</si>
  <si>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</si>
  <si>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</si>
  <si>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</si>
  <si>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</si>
  <si>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</si>
  <si>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</si>
  <si>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</si>
  <si>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</si>
  <si>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</si>
  <si>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</si>
  <si>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</si>
  <si>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</si>
  <si>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</si>
  <si>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</si>
  <si>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</si>
  <si>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</si>
  <si>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</si>
  <si>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</si>
  <si>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</si>
  <si>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</si>
  <si>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</si>
  <si>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</si>
  <si>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</si>
  <si>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</si>
  <si>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</si>
  <si>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</si>
  <si>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</si>
  <si>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</si>
  <si>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</si>
  <si>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</si>
  <si>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</si>
  <si>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</si>
  <si>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</si>
  <si>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</si>
  <si>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</si>
  <si>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</si>
  <si>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</si>
  <si>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</si>
  <si>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</si>
  <si>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</si>
  <si>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</si>
  <si>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</si>
  <si>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</si>
  <si>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</si>
  <si>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</si>
  <si>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</si>
  <si>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</si>
  <si>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</si>
  <si>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</si>
  <si>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</si>
  <si>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</si>
  <si>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</si>
  <si>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</si>
  <si>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</si>
  <si>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</si>
  <si>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</si>
  <si>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</si>
  <si>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</si>
  <si>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</si>
  <si>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</si>
  <si>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</si>
  <si>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</si>
  <si>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</si>
  <si>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</si>
  <si>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</si>
  <si>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</si>
  <si>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</si>
  <si>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</si>
  <si>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</si>
  <si>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</si>
  <si>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</si>
  <si>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</si>
  <si>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</si>
  <si>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</si>
  <si>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</si>
  <si>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</si>
  <si>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</si>
  <si>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</si>
  <si>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</si>
  <si>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</si>
  <si>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</si>
  <si>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</si>
  <si>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</si>
  <si>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</si>
  <si>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</si>
  <si>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</si>
  <si>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</si>
  <si>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</si>
  <si>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</si>
  <si>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</si>
  <si>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</si>
  <si>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</si>
  <si>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</si>
  <si>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</si>
  <si>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</si>
  <si>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</si>
  <si>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</si>
  <si>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</si>
  <si>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</si>
  <si>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</si>
  <si>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</si>
  <si>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</si>
  <si>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</si>
  <si>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</si>
  <si>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</si>
  <si>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</si>
  <si>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</si>
  <si>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</si>
  <si>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</si>
  <si>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</si>
  <si>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</si>
  <si>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</si>
  <si>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</si>
  <si>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</si>
  <si>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</si>
  <si>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</si>
  <si>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</si>
  <si>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</si>
  <si>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</si>
  <si>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</si>
  <si>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</si>
  <si>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</si>
  <si>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</si>
  <si>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</si>
  <si>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</si>
  <si>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</si>
  <si>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</si>
  <si>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</si>
  <si>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</si>
  <si>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</si>
  <si>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</si>
  <si>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</si>
  <si>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</si>
  <si>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</si>
  <si>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</si>
  <si>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</si>
  <si>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</si>
  <si>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</si>
  <si>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</si>
  <si>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</si>
  <si>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</si>
  <si>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</si>
  <si>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</si>
  <si>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</si>
  <si>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</si>
  <si>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</si>
  <si>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</si>
  <si>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</si>
  <si>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</si>
  <si>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</si>
  <si>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</si>
  <si>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</si>
  <si>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</si>
  <si>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</si>
  <si>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</si>
  <si>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</si>
  <si>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</si>
  <si>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</si>
  <si>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</si>
  <si>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</si>
  <si>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</si>
  <si>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</si>
  <si>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</si>
  <si>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</si>
  <si>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</si>
  <si>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</si>
  <si>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</si>
  <si>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</si>
  <si>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</si>
  <si>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</si>
  <si>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</si>
  <si>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</si>
  <si>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</si>
  <si>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</si>
  <si>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</si>
  <si>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</si>
  <si>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</si>
  <si>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</si>
  <si>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</si>
  <si>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</si>
  <si>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</si>
  <si>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</si>
  <si>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</si>
  <si>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</si>
  <si>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</si>
  <si>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</si>
  <si>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</si>
  <si>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</si>
  <si>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</si>
  <si>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</si>
  <si>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</si>
  <si>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</si>
  <si>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</si>
  <si>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</si>
  <si>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</si>
  <si>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</si>
  <si>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</si>
  <si>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</si>
  <si>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</si>
  <si>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</si>
  <si>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</si>
  <si>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</si>
  <si>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</si>
  <si>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</si>
  <si>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</si>
  <si>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</si>
  <si>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</si>
  <si>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</si>
  <si>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</si>
  <si>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</si>
  <si>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</si>
  <si>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</si>
  <si>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</si>
  <si>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</si>
  <si>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</si>
  <si>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</si>
  <si>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</si>
  <si>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</si>
  <si>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</si>
  <si>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</si>
  <si>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</si>
  <si>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</si>
  <si>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</si>
  <si>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</si>
  <si>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</si>
  <si>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</si>
  <si>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</si>
  <si>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</si>
  <si>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</si>
  <si>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</si>
  <si>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</si>
  <si>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</si>
  <si>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</si>
  <si>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</si>
  <si>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</si>
  <si>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</si>
  <si>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</si>
  <si>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</si>
  <si>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</si>
  <si>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</si>
  <si>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</si>
  <si>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</si>
  <si>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</si>
  <si>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</si>
  <si>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</si>
  <si>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</si>
  <si>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</si>
  <si>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</si>
  <si>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</si>
  <si>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</si>
  <si>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</si>
  <si>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</si>
  <si>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</si>
  <si>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</si>
  <si>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</si>
  <si>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</si>
  <si>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</si>
  <si>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</si>
  <si>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</si>
  <si>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</si>
  <si>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</si>
  <si>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</si>
  <si>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</si>
  <si>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</si>
  <si>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</si>
  <si>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</si>
  <si>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</si>
  <si>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</si>
  <si>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</si>
  <si>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</si>
  <si>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</si>
  <si>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</si>
  <si>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</si>
  <si>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</si>
  <si>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</si>
  <si>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</si>
  <si>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</si>
  <si>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</si>
  <si>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</si>
  <si>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</si>
  <si>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</si>
  <si>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</si>
  <si>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</si>
  <si>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</si>
  <si>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</si>
  <si>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</si>
  <si>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</si>
  <si>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</si>
  <si>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</si>
  <si>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</si>
  <si>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</si>
  <si>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</si>
  <si>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</si>
  <si>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</si>
  <si>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</si>
  <si>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</si>
  <si>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</si>
  <si>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</si>
  <si>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</si>
  <si>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</si>
  <si>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</si>
  <si>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</si>
  <si>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</si>
  <si>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</si>
  <si>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</si>
  <si>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</si>
  <si>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</si>
  <si>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</si>
  <si>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</si>
  <si>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</si>
  <si>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</si>
  <si>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</si>
  <si>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</si>
  <si>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</si>
  <si>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</si>
  <si>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</si>
  <si>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</si>
  <si>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</si>
  <si>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</si>
  <si>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</si>
  <si>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</si>
  <si>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</si>
  <si>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</si>
  <si>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</si>
  <si>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</si>
  <si>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</si>
  <si>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</si>
  <si>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</si>
  <si>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</si>
  <si>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</si>
  <si>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</si>
  <si>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</si>
  <si>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</si>
  <si>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</si>
  <si>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</si>
  <si>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</si>
  <si>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</si>
  <si>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</si>
  <si>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</si>
  <si>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</si>
  <si>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</si>
  <si>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</si>
  <si>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</si>
  <si>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</si>
  <si>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</si>
  <si>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</si>
  <si>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</si>
  <si>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</si>
  <si>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</si>
  <si>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</si>
  <si>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</si>
  <si>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</si>
  <si>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</si>
  <si>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</si>
  <si>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</si>
  <si>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</si>
  <si>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</si>
  <si>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</si>
  <si>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</si>
  <si>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</si>
  <si>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</si>
  <si>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</si>
  <si>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</si>
  <si>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</si>
  <si>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</si>
  <si>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</si>
  <si>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</si>
  <si>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</si>
  <si>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</si>
  <si>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</si>
  <si>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</si>
  <si>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</si>
  <si>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</si>
  <si>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</si>
  <si>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</si>
  <si>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</si>
  <si>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</si>
  <si>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</si>
  <si>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</si>
  <si>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</si>
  <si>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</si>
  <si>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</si>
  <si>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</si>
  <si>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</si>
  <si>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</si>
  <si>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</si>
  <si>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</si>
  <si>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</si>
  <si>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</si>
  <si>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</si>
  <si>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</si>
  <si>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</si>
  <si>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</si>
  <si>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</si>
  <si>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</si>
  <si>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</si>
  <si>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</si>
  <si>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</si>
  <si>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</si>
  <si>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</si>
  <si>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</si>
  <si>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</si>
  <si>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</si>
  <si>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</si>
  <si>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</si>
  <si>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</si>
  <si>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</si>
  <si>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</si>
  <si>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</si>
  <si>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</si>
  <si>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</si>
  <si>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</si>
  <si>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</si>
  <si>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</si>
  <si>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</si>
  <si>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</si>
  <si>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</si>
  <si>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</si>
  <si>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</si>
  <si>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</si>
  <si>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</si>
  <si>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</si>
  <si>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</si>
  <si>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</si>
  <si>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</si>
  <si>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</si>
  <si>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</si>
  <si>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</si>
  <si>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</si>
  <si>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</si>
  <si>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</si>
  <si>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</si>
  <si>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</si>
  <si>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</si>
  <si>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</si>
  <si>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</si>
  <si>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</si>
  <si>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</si>
  <si>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</si>
  <si>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</si>
  <si>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</si>
  <si>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</si>
  <si>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</si>
  <si>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</si>
  <si>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</si>
  <si>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</si>
  <si>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</si>
  <si>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</si>
  <si>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</si>
  <si>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</si>
  <si>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</si>
  <si>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</si>
  <si>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</si>
  <si>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</si>
  <si>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</si>
  <si>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</si>
  <si>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</si>
  <si>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</si>
  <si>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</si>
  <si>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</si>
  <si>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</si>
  <si>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</si>
  <si>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</si>
  <si>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</si>
  <si>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</si>
  <si>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</si>
  <si>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</si>
  <si>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</si>
  <si>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</si>
  <si>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</si>
  <si>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</si>
  <si>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</si>
  <si>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</si>
  <si>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</si>
  <si>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</si>
  <si>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</si>
  <si>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</si>
  <si>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</si>
  <si>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</si>
  <si>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</si>
  <si>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</si>
  <si>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</si>
  <si>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</si>
  <si>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</si>
  <si>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</si>
  <si>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</si>
  <si>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</si>
  <si>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</si>
  <si>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</si>
  <si>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</si>
  <si>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</si>
  <si>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</si>
  <si>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</si>
  <si>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</si>
  <si>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</si>
  <si>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</si>
  <si>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</si>
  <si>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</si>
  <si>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</si>
  <si>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</si>
  <si>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</si>
  <si>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</si>
  <si>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</si>
  <si>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</si>
  <si>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</si>
  <si>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</si>
  <si>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</si>
  <si>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</si>
  <si>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</si>
  <si>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</si>
  <si>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</si>
  <si>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</si>
  <si>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</si>
  <si>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</si>
  <si>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</si>
  <si>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</si>
  <si>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</si>
  <si>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</si>
  <si>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</si>
  <si>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</si>
  <si>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</si>
  <si>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</si>
  <si>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</si>
  <si>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</si>
  <si>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</si>
  <si>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</si>
  <si>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</si>
  <si>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</si>
  <si>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</si>
  <si>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</si>
  <si>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</si>
  <si>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</si>
  <si>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</si>
  <si>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</si>
  <si>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</si>
  <si>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</si>
  <si>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</si>
  <si>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</si>
  <si>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</si>
  <si>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</si>
  <si>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</si>
  <si>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</si>
  <si>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</si>
  <si>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</si>
  <si>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</si>
  <si>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</si>
  <si>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</si>
  <si>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</si>
  <si>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</si>
  <si>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</si>
  <si>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</si>
  <si>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</si>
  <si>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</si>
  <si>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</si>
  <si>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</si>
  <si>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</si>
  <si>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</si>
  <si>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</si>
  <si>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</si>
  <si>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</si>
  <si>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</si>
  <si>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</si>
  <si>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</si>
  <si>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</si>
  <si>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</si>
  <si>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</si>
  <si>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</si>
  <si>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</si>
  <si>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</si>
  <si>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</si>
  <si>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</si>
  <si>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</si>
  <si>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</si>
  <si>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</si>
  <si>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</si>
  <si>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</si>
  <si>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</si>
  <si>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</si>
  <si>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</si>
  <si>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</si>
  <si>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</si>
  <si>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</si>
  <si>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</si>
  <si>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</si>
  <si>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</si>
  <si>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</si>
  <si>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</si>
  <si>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</si>
  <si>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</si>
  <si>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</si>
  <si>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</si>
  <si>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</si>
  <si>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</si>
  <si>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</si>
  <si>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</si>
  <si>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</si>
  <si>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</si>
  <si>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</si>
  <si>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</si>
  <si>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</si>
  <si>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</si>
  <si>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</si>
  <si>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</si>
  <si>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</si>
  <si>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</si>
  <si>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</si>
  <si>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</si>
  <si>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</si>
  <si>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</si>
  <si>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</si>
  <si>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</si>
  <si>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</si>
  <si>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</si>
  <si>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</si>
  <si>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</si>
  <si>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</si>
  <si>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</si>
  <si>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</si>
  <si>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</si>
  <si>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</si>
  <si>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</si>
  <si>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</si>
  <si>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</si>
  <si>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</si>
  <si>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</si>
  <si>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</si>
  <si>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</si>
  <si>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</si>
  <si>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</si>
  <si>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</si>
  <si>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</si>
  <si>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</si>
  <si>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</si>
  <si>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</si>
  <si>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</si>
  <si>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</si>
  <si>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</si>
  <si>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</si>
  <si>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</si>
  <si>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</si>
  <si>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</si>
  <si>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</si>
  <si>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</si>
  <si>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</si>
  <si>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</si>
  <si>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</si>
  <si>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</si>
  <si>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</si>
  <si>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</si>
  <si>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</si>
  <si>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</si>
  <si>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</si>
  <si>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</si>
  <si>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</si>
  <si>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</si>
  <si>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</si>
  <si>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</si>
  <si>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</si>
  <si>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</si>
  <si>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</si>
  <si>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</si>
  <si>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</si>
  <si>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</si>
  <si>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</si>
  <si>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</si>
  <si>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</si>
  <si>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</si>
  <si>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</si>
  <si>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</si>
  <si>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</si>
  <si>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</si>
  <si>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</si>
  <si>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</si>
  <si>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</si>
  <si>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</si>
  <si>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</si>
  <si>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</si>
  <si>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</si>
  <si>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</si>
  <si>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</si>
  <si>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</si>
  <si>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</si>
  <si>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</si>
  <si>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</si>
  <si>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</si>
  <si>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</si>
  <si>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</si>
  <si>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</si>
  <si>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</si>
  <si>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</si>
  <si>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</si>
  <si>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</si>
  <si>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</si>
  <si>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</si>
  <si>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</si>
  <si>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</si>
  <si>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</si>
  <si>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</si>
  <si>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</si>
  <si>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</si>
  <si>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</si>
  <si>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</si>
  <si>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</si>
  <si>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</si>
  <si>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</si>
  <si>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</si>
  <si>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</si>
  <si>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</si>
  <si>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</si>
  <si>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</si>
  <si>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</si>
  <si>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</si>
  <si>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</si>
  <si>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</si>
  <si>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</si>
  <si>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</si>
  <si>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</si>
  <si>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</si>
  <si>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</si>
  <si>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</si>
  <si>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</si>
  <si>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</si>
  <si>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</si>
  <si>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</si>
  <si>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</si>
  <si>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</si>
  <si>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</si>
  <si>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</si>
  <si>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</si>
  <si>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</si>
  <si>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</si>
  <si>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</si>
  <si>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</si>
  <si>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</si>
  <si>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</si>
  <si>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</si>
  <si>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</si>
  <si>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</si>
  <si>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</si>
  <si>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</si>
  <si>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</si>
  <si>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</si>
  <si>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</si>
  <si>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</si>
  <si>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</si>
  <si>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</si>
  <si>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</si>
  <si>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</si>
  <si>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</si>
  <si>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</si>
  <si>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</si>
  <si>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</si>
  <si>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</si>
  <si>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</si>
  <si>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</si>
  <si>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</si>
  <si>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</si>
  <si>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</si>
  <si>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</si>
  <si>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</si>
  <si>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</si>
  <si>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</si>
  <si>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</si>
  <si>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</si>
  <si>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</si>
  <si>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</si>
  <si>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</si>
  <si>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</si>
  <si>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</si>
  <si>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</si>
  <si>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</si>
  <si>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</si>
  <si>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</si>
  <si>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</si>
  <si>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</si>
  <si>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</si>
  <si>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</si>
  <si>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</si>
  <si>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</si>
  <si>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</si>
  <si>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</si>
  <si>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</si>
  <si>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</si>
  <si>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</si>
  <si>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</si>
  <si>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</si>
  <si>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</si>
  <si>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</si>
  <si>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</si>
  <si>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</si>
  <si>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</si>
  <si>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</si>
  <si>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</si>
  <si>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</si>
  <si>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</si>
  <si>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</si>
  <si>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</si>
  <si>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</si>
  <si>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</si>
  <si>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</si>
  <si>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</si>
  <si>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</si>
  <si>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</si>
  <si>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</si>
  <si>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</si>
  <si>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</si>
  <si>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</si>
  <si>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</si>
  <si>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</si>
  <si>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</si>
  <si>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</si>
  <si>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</si>
  <si>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</si>
  <si>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</si>
  <si>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</si>
  <si>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</si>
  <si>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</si>
  <si>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</si>
  <si>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</si>
  <si>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</si>
  <si>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</si>
  <si>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</si>
  <si>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</si>
  <si>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</si>
  <si>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</si>
  <si>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</si>
  <si>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</si>
  <si>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</si>
  <si>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</si>
  <si>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</si>
  <si>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</si>
  <si>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</si>
  <si>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</si>
  <si>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</si>
  <si>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</si>
  <si>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</si>
  <si>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</si>
  <si>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</si>
  <si>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</si>
  <si>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</si>
  <si>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</si>
  <si>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</si>
  <si>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</si>
  <si>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</si>
  <si>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</si>
  <si>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</si>
  <si>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</si>
  <si>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</si>
  <si>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</si>
  <si>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</si>
  <si>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</si>
  <si>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</si>
  <si>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</si>
  <si>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</si>
  <si>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</si>
  <si>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</si>
  <si>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</si>
  <si>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</si>
  <si>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</si>
  <si>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</si>
  <si>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</si>
  <si>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</si>
  <si>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</si>
  <si>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</si>
  <si>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</si>
  <si>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</si>
  <si>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</si>
  <si>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</si>
  <si>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</si>
  <si>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</si>
  <si>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</si>
  <si>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</si>
  <si>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</si>
  <si>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</si>
  <si>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</si>
  <si>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</si>
  <si>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</si>
  <si>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</si>
  <si>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</si>
  <si>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</si>
  <si>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</si>
  <si>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</si>
  <si>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</si>
  <si>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</si>
  <si>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</si>
  <si>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</si>
  <si>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</si>
  <si>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</si>
  <si>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</si>
  <si>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</si>
  <si>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</si>
  <si>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</si>
  <si>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</si>
  <si>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</si>
  <si>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</si>
  <si>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</si>
  <si>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</si>
  <si>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</si>
  <si>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</si>
  <si>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</si>
  <si>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</si>
  <si>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</si>
  <si>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</si>
  <si>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</si>
  <si>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</si>
  <si>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</si>
  <si>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</si>
  <si>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</si>
  <si>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</si>
  <si>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</si>
  <si>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</si>
  <si>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</si>
  <si>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</si>
  <si>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</si>
  <si>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</si>
  <si>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</si>
  <si>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</si>
  <si>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</si>
  <si>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</si>
  <si>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</si>
  <si>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</si>
  <si>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</si>
  <si>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</si>
  <si>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</si>
  <si>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</si>
  <si>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</si>
  <si>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</si>
  <si>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</si>
  <si>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</si>
  <si>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</si>
  <si>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</si>
  <si>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</si>
  <si>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</si>
  <si>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</si>
  <si>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</si>
  <si>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</si>
  <si>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</si>
  <si>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</si>
  <si>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</si>
  <si>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</si>
  <si>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</si>
  <si>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</si>
  <si>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</si>
  <si>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</si>
  <si>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</si>
  <si>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</si>
  <si>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</si>
  <si>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</si>
  <si>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</si>
  <si>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</si>
  <si>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</si>
  <si>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</si>
  <si>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</si>
  <si>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</si>
  <si>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</si>
  <si>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</si>
  <si>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</si>
  <si>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</si>
  <si>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</si>
  <si>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</si>
  <si>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</si>
  <si>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</si>
  <si>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</si>
  <si>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</si>
  <si>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</si>
  <si>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</si>
  <si>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</si>
  <si>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</si>
  <si>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</si>
  <si>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</si>
  <si>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</si>
  <si>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</si>
  <si>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</si>
  <si>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</si>
  <si>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</si>
  <si>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</si>
  <si>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</si>
  <si>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</si>
  <si>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</si>
  <si>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</si>
  <si>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</si>
  <si>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</si>
  <si>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</si>
  <si>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</si>
  <si>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</si>
  <si>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</si>
  <si>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</si>
  <si>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</si>
  <si>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</si>
  <si>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</si>
  <si>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</si>
  <si>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</si>
  <si>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</si>
  <si>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</si>
  <si>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</si>
  <si>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</si>
  <si>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</si>
  <si>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</si>
  <si>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</si>
  <si>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</si>
  <si>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</si>
  <si>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</si>
  <si>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</si>
  <si>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</si>
  <si>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</si>
  <si>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</si>
  <si>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</si>
  <si>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</si>
  <si>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</si>
  <si>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</si>
  <si>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</si>
  <si>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</si>
  <si>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</si>
  <si>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</si>
  <si>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</si>
  <si>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</si>
  <si>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</si>
  <si>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</si>
  <si>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</si>
  <si>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</si>
  <si>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</si>
  <si>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</si>
  <si>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</si>
  <si>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</si>
  <si>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</si>
  <si>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</si>
  <si>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</si>
  <si>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</si>
  <si>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</si>
  <si>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</si>
  <si>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</si>
  <si>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</si>
  <si>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</si>
  <si>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</si>
  <si>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</si>
  <si>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</si>
  <si>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</si>
  <si>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</si>
  <si>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</si>
  <si>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</si>
  <si>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</si>
  <si>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</si>
  <si>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</si>
  <si>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</si>
  <si>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</si>
  <si>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</si>
  <si>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</si>
  <si>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</si>
  <si>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</si>
  <si>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</si>
  <si>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</si>
  <si>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</si>
  <si>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</si>
  <si>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</si>
  <si>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</si>
  <si>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</si>
  <si>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</si>
  <si>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</si>
  <si>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</si>
  <si>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</si>
  <si>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</si>
  <si>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</si>
  <si>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</si>
  <si>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</si>
  <si>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</si>
  <si>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</si>
  <si>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</si>
  <si>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</si>
  <si>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</si>
  <si>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</si>
  <si>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</si>
  <si>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</si>
  <si>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</si>
  <si>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</si>
  <si>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</si>
  <si>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</si>
  <si>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</si>
  <si>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</si>
  <si>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</si>
  <si>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</si>
  <si>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</si>
  <si>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</si>
  <si>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</si>
  <si>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</si>
  <si>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</si>
  <si>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</si>
  <si>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</si>
  <si>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</si>
  <si>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</si>
  <si>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</si>
  <si>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</si>
  <si>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</si>
  <si>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</si>
  <si>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</si>
  <si>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</si>
  <si>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</si>
  <si>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</si>
  <si>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</si>
  <si>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</si>
  <si>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</si>
  <si>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</si>
  <si>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</si>
  <si>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</si>
  <si>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</si>
  <si>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</si>
  <si>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</si>
  <si>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</si>
  <si>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</si>
  <si>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</si>
  <si>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</si>
  <si>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</si>
  <si>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</si>
  <si>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</si>
  <si>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</si>
  <si>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</si>
  <si>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</si>
  <si>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</si>
  <si>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</si>
  <si>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</si>
  <si>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</si>
  <si>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</si>
  <si>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</si>
  <si>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</si>
  <si>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</si>
  <si>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</si>
  <si>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</si>
  <si>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</si>
  <si>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</si>
  <si>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</si>
  <si>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</si>
  <si>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</si>
  <si>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</si>
  <si>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</si>
  <si>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</si>
  <si>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</si>
  <si>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</si>
  <si>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</si>
  <si>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</si>
  <si>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</si>
  <si>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</si>
  <si>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</si>
  <si>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</si>
  <si>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</si>
  <si>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</si>
  <si>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</si>
  <si>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</si>
  <si>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</si>
  <si>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</si>
  <si>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</si>
  <si>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</si>
  <si>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</si>
  <si>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</si>
  <si>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</si>
  <si>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</si>
  <si>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</si>
  <si>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</si>
  <si>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</si>
  <si>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</si>
  <si>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</si>
  <si>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</si>
  <si>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</si>
  <si>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</si>
  <si>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</si>
  <si>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</si>
  <si>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</si>
  <si>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</si>
  <si>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</si>
  <si>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</si>
  <si>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</si>
  <si>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</si>
  <si>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</si>
  <si>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</si>
  <si>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</si>
  <si>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</si>
  <si>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</si>
  <si>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</si>
  <si>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</si>
  <si>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</si>
  <si>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</si>
  <si>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</si>
  <si>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</si>
  <si>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</si>
  <si>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</si>
  <si>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</si>
  <si>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</si>
  <si>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</si>
  <si>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</si>
  <si>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</si>
  <si>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</si>
  <si>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</si>
  <si>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</si>
  <si>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</si>
  <si>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</si>
  <si>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</si>
  <si>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</si>
  <si>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</si>
  <si>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</si>
  <si>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</si>
  <si>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</si>
  <si>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</si>
  <si>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</si>
  <si>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</si>
  <si>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</si>
  <si>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</si>
  <si>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</si>
  <si>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</si>
  <si>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</si>
  <si>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</si>
  <si>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</si>
  <si>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</si>
  <si>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</si>
  <si>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</si>
  <si>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</si>
  <si>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</si>
  <si>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</si>
  <si>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</si>
  <si>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</si>
  <si>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</si>
  <si>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</si>
  <si>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</si>
  <si>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</si>
  <si>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</si>
  <si>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</si>
  <si>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</si>
  <si>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</si>
  <si>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</si>
  <si>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</si>
  <si>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</si>
  <si>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</si>
  <si>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</si>
  <si>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</si>
  <si>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</si>
  <si>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</si>
  <si>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</si>
  <si>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</si>
  <si>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</si>
  <si>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</si>
  <si>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</si>
  <si>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</si>
  <si>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</si>
  <si>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</si>
  <si>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</si>
  <si>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</si>
  <si>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</si>
  <si>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</si>
  <si>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</si>
  <si>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</si>
  <si>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</si>
  <si>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</si>
  <si>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</si>
  <si>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</si>
  <si>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</si>
  <si>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</si>
  <si>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</si>
  <si>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</si>
  <si>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</si>
  <si>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</si>
  <si>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</si>
  <si>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</si>
  <si>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</si>
  <si>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</si>
  <si>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</si>
  <si>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</si>
  <si>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</si>
  <si>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</si>
  <si>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</si>
  <si>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</si>
  <si>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</si>
  <si>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</si>
  <si>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</si>
  <si>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</si>
  <si>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</si>
  <si>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</si>
  <si>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</si>
  <si>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</si>
  <si>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</si>
  <si>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</si>
  <si>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</si>
  <si>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</si>
  <si>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</si>
  <si>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</si>
  <si>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</si>
  <si>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</si>
  <si>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</si>
  <si>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</si>
  <si>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</si>
  <si>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</si>
  <si>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</si>
  <si>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</si>
  <si>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</si>
  <si>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</si>
  <si>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</si>
  <si>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</si>
  <si>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</si>
  <si>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</si>
  <si>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</si>
  <si>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</si>
  <si>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</si>
  <si>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</si>
  <si>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</si>
  <si>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</si>
  <si>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</si>
  <si>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</si>
  <si>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</si>
  <si>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</si>
  <si>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</si>
  <si>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</si>
  <si>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</si>
  <si>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</si>
  <si>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</si>
  <si>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</si>
  <si>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</si>
  <si>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</si>
  <si>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</si>
  <si>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</si>
  <si>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</si>
  <si>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</si>
  <si>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</si>
  <si>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</si>
  <si>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</si>
  <si>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</si>
  <si>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</si>
  <si>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</si>
  <si>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</si>
  <si>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</si>
  <si>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</si>
  <si>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</si>
  <si>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</si>
  <si>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</si>
  <si>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</si>
  <si>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</si>
  <si>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</si>
  <si>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</si>
  <si>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</si>
  <si>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</si>
  <si>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</si>
  <si>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</si>
  <si>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</si>
  <si>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</si>
  <si>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</si>
  <si>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</si>
  <si>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</si>
  <si>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</si>
  <si>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</si>
  <si>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</si>
  <si>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</si>
  <si>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</si>
  <si>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</si>
  <si>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</si>
  <si>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</si>
  <si>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</si>
  <si>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</si>
  <si>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</si>
  <si>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</si>
  <si>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</si>
  <si>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</si>
  <si>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</si>
  <si>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</si>
  <si>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</si>
  <si>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</si>
  <si>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</si>
  <si>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</si>
  <si>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</si>
  <si>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</si>
  <si>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</si>
  <si>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</si>
  <si>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</si>
  <si>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</si>
  <si>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</si>
  <si>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</si>
  <si>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</si>
  <si>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</si>
  <si>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</si>
  <si>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</si>
  <si>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</si>
  <si>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</si>
  <si>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</si>
  <si>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</si>
  <si>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</si>
  <si>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</si>
  <si>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</si>
  <si>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</si>
  <si>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</si>
  <si>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</si>
  <si>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</si>
  <si>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</si>
  <si>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</si>
  <si>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</si>
  <si>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</si>
  <si>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</si>
  <si>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</si>
  <si>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</si>
  <si>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</si>
  <si>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</si>
  <si>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</si>
  <si>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</si>
  <si>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</si>
  <si>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</si>
  <si>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</si>
  <si>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</si>
  <si>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</si>
  <si>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</si>
  <si>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</si>
  <si>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</si>
  <si>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</si>
  <si>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</si>
  <si>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</si>
  <si>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</si>
  <si>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</si>
  <si>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</si>
  <si>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</si>
  <si>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</si>
  <si>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</si>
  <si>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</si>
  <si>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</si>
  <si>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</si>
  <si>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</si>
  <si>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</si>
  <si>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</si>
  <si>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</si>
  <si>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</si>
  <si>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</si>
  <si>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</si>
  <si>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</si>
  <si>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</si>
  <si>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</si>
  <si>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</si>
  <si>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</si>
  <si>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</si>
  <si>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</si>
  <si>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</si>
  <si>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</si>
  <si>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</si>
  <si>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</si>
  <si>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</si>
  <si>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</si>
  <si>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</si>
  <si>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</si>
  <si>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</si>
  <si>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</si>
  <si>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</si>
  <si>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</si>
  <si>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</si>
  <si>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</si>
  <si>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</si>
  <si>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</si>
  <si>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</si>
  <si>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</si>
  <si>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</si>
  <si>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</si>
  <si>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</si>
  <si>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</si>
  <si>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</si>
  <si>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</si>
  <si>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</si>
  <si>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</si>
  <si>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</si>
  <si>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</si>
  <si>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</si>
  <si>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</si>
  <si>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</si>
  <si>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</si>
  <si>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</si>
  <si>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</si>
  <si>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</si>
  <si>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</si>
  <si>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</si>
  <si>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</si>
  <si>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</si>
  <si>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</si>
  <si>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</si>
  <si>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</si>
  <si>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</si>
  <si>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</si>
  <si>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</si>
  <si>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</si>
  <si>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</si>
  <si>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</si>
  <si>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</si>
  <si>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</si>
  <si>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</si>
  <si>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</si>
  <si>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</si>
  <si>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</si>
  <si>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</si>
  <si>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</si>
  <si>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</si>
  <si>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</si>
  <si>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</si>
  <si>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</si>
  <si>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</si>
  <si>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</si>
  <si>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</si>
  <si>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</si>
  <si>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</si>
  <si>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</si>
  <si>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</si>
  <si>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</si>
  <si>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</si>
  <si>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</si>
  <si>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</si>
  <si>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</si>
  <si>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</si>
  <si>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</si>
  <si>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</si>
  <si>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</si>
  <si>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</si>
  <si>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</si>
  <si>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</si>
  <si>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</si>
  <si>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</si>
  <si>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</si>
  <si>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</si>
  <si>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</si>
  <si>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</si>
  <si>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</si>
  <si>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</si>
  <si>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</si>
  <si>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</si>
  <si>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</si>
  <si>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</si>
  <si>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</si>
  <si>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</si>
  <si>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</si>
  <si>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</si>
  <si>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</si>
  <si>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</si>
  <si>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</si>
  <si>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</si>
  <si>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</si>
  <si>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</si>
  <si>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</si>
  <si>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</si>
  <si>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</si>
  <si>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</si>
  <si>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</si>
  <si>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</si>
  <si>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</si>
  <si>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</si>
  <si>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</si>
  <si>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</si>
  <si>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</si>
  <si>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</si>
  <si>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</si>
  <si>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</si>
  <si>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</si>
  <si>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</si>
  <si>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</si>
  <si>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</si>
  <si>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</si>
  <si>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</si>
  <si>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</si>
  <si>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</si>
  <si>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</si>
  <si>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</si>
  <si>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</si>
  <si>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</si>
  <si>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</si>
  <si>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</si>
  <si>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</si>
  <si>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</si>
  <si>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</si>
  <si>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</si>
  <si>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</si>
  <si>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</si>
  <si>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</si>
  <si>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</si>
  <si>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</si>
  <si>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</si>
  <si>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</si>
  <si>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</si>
  <si>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</si>
  <si>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</si>
  <si>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</si>
  <si>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</si>
  <si>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</si>
  <si>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</si>
  <si>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</si>
  <si>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</si>
  <si>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</si>
  <si>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</si>
  <si>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</si>
  <si>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</si>
  <si>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</si>
  <si>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</si>
  <si>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</si>
  <si>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</si>
  <si>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</si>
  <si>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</si>
  <si>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</si>
  <si>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</si>
  <si>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</si>
  <si>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</si>
  <si>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</si>
  <si>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</si>
  <si>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</si>
  <si>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</si>
  <si>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</si>
  <si>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</si>
  <si>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</si>
  <si>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</si>
  <si>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</si>
  <si>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</si>
  <si>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</si>
  <si>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</si>
  <si>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</si>
  <si>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</si>
  <si>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</si>
  <si>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</si>
  <si>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</si>
  <si>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</si>
  <si>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</si>
  <si>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</si>
  <si>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</si>
  <si>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</si>
  <si>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</si>
  <si>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</si>
  <si>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</si>
  <si>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</si>
  <si>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</si>
  <si>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</si>
  <si>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</si>
  <si>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</si>
  <si>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</si>
  <si>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</si>
  <si>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</si>
  <si>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</si>
  <si>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</si>
  <si>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</si>
  <si>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</si>
  <si>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</si>
  <si>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</si>
  <si>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</si>
  <si>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</si>
  <si>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</si>
  <si>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</si>
  <si>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</si>
  <si>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</si>
  <si>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</si>
  <si>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</si>
  <si>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</si>
  <si>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</si>
  <si>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</si>
  <si>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</si>
  <si>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</si>
  <si>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</si>
  <si>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</si>
  <si>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</si>
  <si>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</si>
  <si>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</si>
  <si>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</si>
  <si>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</si>
  <si>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</si>
  <si>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</si>
  <si>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</si>
  <si>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</si>
  <si>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</si>
  <si>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</si>
  <si>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</si>
  <si>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</si>
  <si>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</si>
  <si>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</si>
  <si>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</si>
  <si>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</si>
  <si>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</si>
  <si>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</si>
  <si>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</si>
  <si>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</si>
  <si>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</si>
  <si>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</si>
  <si>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</si>
  <si>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</si>
  <si>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</si>
  <si>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</si>
  <si>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</si>
  <si>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</si>
  <si>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</si>
  <si>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</si>
  <si>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</si>
  <si>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</si>
  <si>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</si>
  <si>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</si>
  <si>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</si>
  <si>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</si>
  <si>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</si>
  <si>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</si>
  <si>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</si>
  <si>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</si>
  <si>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</si>
  <si>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</si>
  <si>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</si>
  <si>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</si>
  <si>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</si>
  <si>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</si>
  <si>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</si>
  <si>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</si>
  <si>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</si>
  <si>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</si>
  <si>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</si>
  <si>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</si>
  <si>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</si>
  <si>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</si>
  <si>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</si>
  <si>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</si>
  <si>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</si>
  <si>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</si>
  <si>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</si>
  <si>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</si>
  <si>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</si>
  <si>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</si>
  <si>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</si>
  <si>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</si>
  <si>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</si>
  <si>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</si>
  <si>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</si>
  <si>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</si>
  <si>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</si>
  <si>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</si>
  <si>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</si>
  <si>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</si>
  <si>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</si>
  <si>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</si>
  <si>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</si>
  <si>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</si>
  <si>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</si>
  <si>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</si>
  <si>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</si>
  <si>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</si>
  <si>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</si>
  <si>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</si>
  <si>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</si>
  <si>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</si>
  <si>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</si>
  <si>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</si>
  <si>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</si>
  <si>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</si>
  <si>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</si>
  <si>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</si>
  <si>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</si>
  <si>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</si>
  <si>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</si>
  <si>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</si>
  <si>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</si>
  <si>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</si>
  <si>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</si>
  <si>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</si>
  <si>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</si>
  <si>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</si>
  <si>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</si>
  <si>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</si>
  <si>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</si>
  <si>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</si>
  <si>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</si>
  <si>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</si>
  <si>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</si>
  <si>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</si>
  <si>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</si>
  <si>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</si>
  <si>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</si>
  <si>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</si>
  <si>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</si>
  <si>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</si>
  <si>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</si>
  <si>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</si>
  <si>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</si>
  <si>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</si>
  <si>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</si>
  <si>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</si>
  <si>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</si>
  <si>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</si>
  <si>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</si>
  <si>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</si>
  <si>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</si>
  <si>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</si>
  <si>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</si>
  <si>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</si>
  <si>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</si>
  <si>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</si>
  <si>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</si>
  <si>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</si>
  <si>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</si>
  <si>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</si>
  <si>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</si>
  <si>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</si>
  <si>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</si>
  <si>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</si>
  <si>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</si>
  <si>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</si>
  <si>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</si>
  <si>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</si>
  <si>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</si>
  <si>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</si>
  <si>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</si>
  <si>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</si>
  <si>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</si>
  <si>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</si>
  <si>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</si>
  <si>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</si>
  <si>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</si>
  <si>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</si>
  <si>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</si>
  <si>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</si>
  <si>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</si>
  <si>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</si>
  <si>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</si>
  <si>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</si>
  <si>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</si>
  <si>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</si>
  <si>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</si>
  <si>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</si>
  <si>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</si>
  <si>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</si>
  <si>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</si>
  <si>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</si>
  <si>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</si>
  <si>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</si>
  <si>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</si>
  <si>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</si>
  <si>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</si>
  <si>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</si>
  <si>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</si>
  <si>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</si>
  <si>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</si>
  <si>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</si>
  <si>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</si>
  <si>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</si>
  <si>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</si>
  <si>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</si>
  <si>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</si>
  <si>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</si>
  <si>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</si>
  <si>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</si>
  <si>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</si>
  <si>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</si>
  <si>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</si>
  <si>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</si>
  <si>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</si>
  <si>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</si>
  <si>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</si>
  <si>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</si>
  <si>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</si>
  <si>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</si>
  <si>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</si>
  <si>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</si>
  <si>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</si>
  <si>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</si>
  <si>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</si>
  <si>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</si>
  <si>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</si>
  <si>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</si>
  <si>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</si>
  <si>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</si>
  <si>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</si>
  <si>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</si>
  <si>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</si>
  <si>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</si>
  <si>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</si>
  <si>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</si>
  <si>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</si>
  <si>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</si>
  <si>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</si>
  <si>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</si>
  <si>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</si>
  <si>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</si>
  <si>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</si>
  <si>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</si>
  <si>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</si>
  <si>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</si>
  <si>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</si>
  <si>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</si>
  <si>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</si>
  <si>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</si>
  <si>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</si>
  <si>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</si>
  <si>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</si>
  <si>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</si>
  <si>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</si>
  <si>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</si>
  <si>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</si>
  <si>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</si>
  <si>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</si>
  <si>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</si>
  <si>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</si>
  <si>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</si>
  <si>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</si>
  <si>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</si>
  <si>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</si>
  <si>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</si>
  <si>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</si>
  <si>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</si>
  <si>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</si>
  <si>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</si>
  <si>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</si>
  <si>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</si>
  <si>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</si>
  <si>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</si>
  <si>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</si>
  <si>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</si>
  <si>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</si>
  <si>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</si>
  <si>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</si>
  <si>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</si>
  <si>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</si>
  <si>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</si>
  <si>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</si>
  <si>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</si>
  <si>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</si>
  <si>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</si>
  <si>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</si>
  <si>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</si>
  <si>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</si>
  <si>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</si>
  <si>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</si>
  <si>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</si>
  <si>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</si>
  <si>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</si>
  <si>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</si>
  <si>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</si>
  <si>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</si>
  <si>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</si>
  <si>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</si>
  <si>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</si>
  <si>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</si>
  <si>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</si>
  <si>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</si>
  <si>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</si>
  <si>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</si>
  <si>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</si>
  <si>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</si>
  <si>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</si>
  <si>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</si>
  <si>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</si>
  <si>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</si>
  <si>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</si>
  <si>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</si>
  <si>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</si>
  <si>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</si>
  <si>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</si>
  <si>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</si>
  <si>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</si>
  <si>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</si>
  <si>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</si>
  <si>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</si>
  <si>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</si>
  <si>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</si>
  <si>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</si>
  <si>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</si>
  <si>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</si>
  <si>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</si>
  <si>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</si>
  <si>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</si>
  <si>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</si>
  <si>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</si>
  <si>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</si>
  <si>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</si>
  <si>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</si>
  <si>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</si>
  <si>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</si>
  <si>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</si>
  <si>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</si>
  <si>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</si>
  <si>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</si>
  <si>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</si>
  <si>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</si>
  <si>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</si>
  <si>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</si>
  <si>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</si>
  <si>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</si>
  <si>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</si>
  <si>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</si>
  <si>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</si>
  <si>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</si>
  <si>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</si>
  <si>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</si>
  <si>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</si>
  <si>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</si>
  <si>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</si>
  <si>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</si>
  <si>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</si>
  <si>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</si>
  <si>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</si>
  <si>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</si>
  <si>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</si>
  <si>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</si>
  <si>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</si>
  <si>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</si>
  <si>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</si>
  <si>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</si>
  <si>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</si>
  <si>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</si>
  <si>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</si>
  <si>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</si>
  <si>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</si>
  <si>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</si>
  <si>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</si>
  <si>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</si>
  <si>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</si>
  <si>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</si>
  <si>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</si>
  <si>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</si>
  <si>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</si>
  <si>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</si>
  <si>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</si>
  <si>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</si>
  <si>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</si>
  <si>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</si>
  <si>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</si>
  <si>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</si>
  <si>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</si>
  <si>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</si>
  <si>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</si>
  <si>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</si>
  <si>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</si>
  <si>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</si>
  <si>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</si>
  <si>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</si>
  <si>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</si>
  <si>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</si>
  <si>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</si>
  <si>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</si>
  <si>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</si>
  <si>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</si>
  <si>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</si>
  <si>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</si>
  <si>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</si>
  <si>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</si>
  <si>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</si>
  <si>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</si>
  <si>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</si>
  <si>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</si>
  <si>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</si>
  <si>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</si>
  <si>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</si>
  <si>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</si>
  <si>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</si>
  <si>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</si>
  <si>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</si>
  <si>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</si>
  <si>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</si>
  <si>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</si>
  <si>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</si>
  <si>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</si>
  <si>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</si>
  <si>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</si>
  <si>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</si>
  <si>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</si>
  <si>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</si>
  <si>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</si>
  <si>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</si>
  <si>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</si>
  <si>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</si>
  <si>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</si>
  <si>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</si>
  <si>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</si>
  <si>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</si>
  <si>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</si>
  <si>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</si>
  <si>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</si>
  <si>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</si>
  <si>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</si>
  <si>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</si>
  <si>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</si>
  <si>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</si>
  <si>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</si>
  <si>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</si>
  <si>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</si>
  <si>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</si>
  <si>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</si>
  <si>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</si>
  <si>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</si>
  <si>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</si>
  <si>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</si>
  <si>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</si>
  <si>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</si>
  <si>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</si>
  <si>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</si>
  <si>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</si>
  <si>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</si>
  <si>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</si>
  <si>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</si>
  <si>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</si>
  <si>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</si>
  <si>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</si>
  <si>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</si>
  <si>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</si>
  <si>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</si>
  <si>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</si>
  <si>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</si>
  <si>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</si>
  <si>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</si>
  <si>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</si>
  <si>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</si>
  <si>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</si>
  <si>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</si>
  <si>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</si>
  <si>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</si>
  <si>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</si>
  <si>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</si>
  <si>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</si>
  <si>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</si>
  <si>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</si>
  <si>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</si>
  <si>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</si>
  <si>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</si>
  <si>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</si>
  <si>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</si>
  <si>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</si>
  <si>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</si>
  <si>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</si>
  <si>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</si>
  <si>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</si>
  <si>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</si>
  <si>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</si>
  <si>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</si>
  <si>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</si>
  <si>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</si>
  <si>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</si>
  <si>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</si>
  <si>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</si>
  <si>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</si>
  <si>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</si>
  <si>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</si>
  <si>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</si>
  <si>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</si>
  <si>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</si>
  <si>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</si>
  <si>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</si>
  <si>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</si>
  <si>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</si>
  <si>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</si>
  <si>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</si>
  <si>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</si>
  <si>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</si>
  <si>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</si>
  <si>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</si>
  <si>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</si>
  <si>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</si>
  <si>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</si>
  <si>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</si>
  <si>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</si>
  <si>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</si>
  <si>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</si>
  <si>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</si>
  <si>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</si>
  <si>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</si>
  <si>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</si>
  <si>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</si>
  <si>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</si>
  <si>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</si>
  <si>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</si>
  <si>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</si>
  <si>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</si>
  <si>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</si>
  <si>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</si>
  <si>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</si>
  <si>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</si>
  <si>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</si>
  <si>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</si>
  <si>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</si>
  <si>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</si>
  <si>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</si>
  <si>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</si>
  <si>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</si>
  <si>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</si>
  <si>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</si>
  <si>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</si>
  <si>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</si>
  <si>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</si>
  <si>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</si>
  <si>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</si>
  <si>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</si>
  <si>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</si>
  <si>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</si>
  <si>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</si>
  <si>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</si>
  <si>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</si>
  <si>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</si>
  <si>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</si>
  <si>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</si>
  <si>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</si>
  <si>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</si>
  <si>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</si>
  <si>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</si>
  <si>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</si>
  <si>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</si>
  <si>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</si>
  <si>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</si>
  <si>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</si>
  <si>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</si>
  <si>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</si>
  <si>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</si>
  <si>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</si>
  <si>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</si>
  <si>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</si>
  <si>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</si>
  <si>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</si>
  <si>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</si>
  <si>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</si>
  <si>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</si>
  <si>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</si>
  <si>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</si>
  <si>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</si>
  <si>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</si>
  <si>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</si>
  <si>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</si>
  <si>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</si>
  <si>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</si>
  <si>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</si>
  <si>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</si>
  <si>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</si>
  <si>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</si>
  <si>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</si>
  <si>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</si>
  <si>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</si>
  <si>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</si>
  <si>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</si>
  <si>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</si>
  <si>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</si>
  <si>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</si>
  <si>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</si>
  <si>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</si>
  <si>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</si>
  <si>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</si>
  <si>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</si>
  <si>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</si>
  <si>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</si>
  <si>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</si>
  <si>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</si>
  <si>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</si>
  <si>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</si>
  <si>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</si>
  <si>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</si>
  <si>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</si>
  <si>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</si>
  <si>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</si>
  <si>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</si>
  <si>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</si>
  <si>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</si>
  <si>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</si>
  <si>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</si>
  <si>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</si>
  <si>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</si>
  <si>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</si>
  <si>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</si>
  <si>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</si>
  <si>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</si>
  <si>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</si>
  <si>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</si>
  <si>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</si>
  <si>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</si>
  <si>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</si>
  <si>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</si>
  <si>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</si>
  <si>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</si>
  <si>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</si>
  <si>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</si>
  <si>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</si>
  <si>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</si>
  <si>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</si>
  <si>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</si>
  <si>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</si>
  <si>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</si>
  <si>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</si>
  <si>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</si>
  <si>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</si>
  <si>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</si>
  <si>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</si>
  <si>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</si>
  <si>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</si>
  <si>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</si>
  <si>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</si>
  <si>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</si>
  <si>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</si>
  <si>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</si>
  <si>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</si>
  <si>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</si>
  <si>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</si>
  <si>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</si>
  <si>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</si>
  <si>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</si>
  <si>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</si>
  <si>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</si>
  <si>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</si>
  <si>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</si>
  <si>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</si>
  <si>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</si>
  <si>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</si>
  <si>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</si>
  <si>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</si>
  <si>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</si>
  <si>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</si>
  <si>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</si>
  <si>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</si>
  <si>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</si>
  <si>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</si>
  <si>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</si>
  <si>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</si>
  <si>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</si>
  <si>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</si>
  <si>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</si>
  <si>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</si>
  <si>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</si>
  <si>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</si>
  <si>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</si>
  <si>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</si>
  <si>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</si>
  <si>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</si>
  <si>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</si>
  <si>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</si>
  <si>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</si>
  <si>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</si>
  <si>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</si>
  <si>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</si>
  <si>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</si>
  <si>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</si>
  <si>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</si>
  <si>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</si>
  <si>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</si>
  <si>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</si>
  <si>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</si>
  <si>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</si>
  <si>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</si>
  <si>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</si>
  <si>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</si>
  <si>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</si>
  <si>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</si>
  <si>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</si>
  <si>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</si>
  <si>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</si>
  <si>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</si>
  <si>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</si>
  <si>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</si>
  <si>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</si>
  <si>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</si>
  <si>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</si>
  <si>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</si>
  <si>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</si>
  <si>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</si>
  <si>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</si>
  <si>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</si>
  <si>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</si>
  <si>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</si>
  <si>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</si>
  <si>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</si>
  <si>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</si>
  <si>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</si>
  <si>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</si>
  <si>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</si>
  <si>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</si>
  <si>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</si>
  <si>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</si>
  <si>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</si>
  <si>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</si>
  <si>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</si>
  <si>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</si>
  <si>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</si>
  <si>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</si>
  <si>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</si>
  <si>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</si>
  <si>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</si>
  <si>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</si>
  <si>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</si>
  <si>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</si>
  <si>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</si>
  <si>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</si>
  <si>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</si>
  <si>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</si>
  <si>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</si>
  <si>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</si>
  <si>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</si>
  <si>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</si>
  <si>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</si>
  <si>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</si>
  <si>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</si>
  <si>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</si>
  <si>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</si>
  <si>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</si>
  <si>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</si>
  <si>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</si>
  <si>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</si>
  <si>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</si>
  <si>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</si>
  <si>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</si>
  <si>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</si>
  <si>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</si>
  <si>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</si>
  <si>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</si>
  <si>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</si>
  <si>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</si>
  <si>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</si>
  <si>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</si>
  <si>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</si>
  <si>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</si>
  <si>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</si>
  <si>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</si>
  <si>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</si>
  <si>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</si>
  <si>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</si>
  <si>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</si>
  <si>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</si>
  <si>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</si>
  <si>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</si>
  <si>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</si>
  <si>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</si>
  <si>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</si>
  <si>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</si>
  <si>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</si>
  <si>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</si>
  <si>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</si>
  <si>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</si>
  <si>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</si>
  <si>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</si>
  <si>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</si>
  <si>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</si>
  <si>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</si>
  <si>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</si>
  <si>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</si>
  <si>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</si>
  <si>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</si>
  <si>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</si>
  <si>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</si>
  <si>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</si>
  <si>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</si>
  <si>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</si>
  <si>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</si>
  <si>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</si>
  <si>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</si>
  <si>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</si>
  <si>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</si>
  <si>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</si>
  <si>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</si>
  <si>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</si>
  <si>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</si>
  <si>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</si>
  <si>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</si>
  <si>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</si>
  <si>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</si>
  <si>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</si>
  <si>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</si>
  <si>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</si>
  <si>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</si>
  <si>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</si>
  <si>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</si>
  <si>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</si>
  <si>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</si>
  <si>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</si>
  <si>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</si>
  <si>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</si>
  <si>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</si>
  <si>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</si>
  <si>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</si>
  <si>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</si>
  <si>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</si>
  <si>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</si>
  <si>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</si>
  <si>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</si>
  <si>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</si>
  <si>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</si>
  <si>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</si>
  <si>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</si>
  <si>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</si>
  <si>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</si>
  <si>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</si>
  <si>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</si>
  <si>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</si>
  <si>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</si>
  <si>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</si>
  <si>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</si>
  <si>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</si>
  <si>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</si>
  <si>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</si>
  <si>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</si>
  <si>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</si>
  <si>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</si>
  <si>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</si>
  <si>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</si>
  <si>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</si>
  <si>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</si>
  <si>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</si>
  <si>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</si>
  <si>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</si>
  <si>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</si>
  <si>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</si>
  <si>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</si>
  <si>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</si>
  <si>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</si>
  <si>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</si>
  <si>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</si>
  <si>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</si>
  <si>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</si>
  <si>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</si>
  <si>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</si>
  <si>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</si>
  <si>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</si>
  <si>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</si>
  <si>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</si>
  <si>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</si>
  <si>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</si>
  <si>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</si>
  <si>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</si>
  <si>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</si>
  <si>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</si>
  <si>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</si>
  <si>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</si>
  <si>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</si>
  <si>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</si>
  <si>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</si>
  <si>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</si>
  <si>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</si>
  <si>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</si>
  <si>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</si>
  <si>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</si>
  <si>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</si>
  <si>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</si>
  <si>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</si>
  <si>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</si>
  <si>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</si>
  <si>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</si>
  <si>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</si>
  <si>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</si>
  <si>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</si>
  <si>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</si>
  <si>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</si>
  <si>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</si>
  <si>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</si>
  <si>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</si>
  <si>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</si>
  <si>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</si>
  <si>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</si>
  <si>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</si>
  <si>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</si>
  <si>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</si>
  <si>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</si>
  <si>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</si>
  <si>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</si>
  <si>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</si>
  <si>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</si>
  <si>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</si>
  <si>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</si>
  <si>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</si>
  <si>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</si>
  <si>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</si>
  <si>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</si>
  <si>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</si>
  <si>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</si>
  <si>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</si>
  <si>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</si>
  <si>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</si>
  <si>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</si>
  <si>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</si>
  <si>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</si>
  <si>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</si>
  <si>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</si>
  <si>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</si>
  <si>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</si>
  <si>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</si>
  <si>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</si>
  <si>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</si>
  <si>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</si>
  <si>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</si>
  <si>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</si>
  <si>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</si>
  <si>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</si>
  <si>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</si>
  <si>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</si>
  <si>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</si>
  <si>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</si>
  <si>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</si>
  <si>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</si>
  <si>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</si>
  <si>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</si>
  <si>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</si>
  <si>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</si>
  <si>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</si>
  <si>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</si>
  <si>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</si>
  <si>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</si>
  <si>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</si>
  <si>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</si>
  <si>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</si>
  <si>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</si>
  <si>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</si>
  <si>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</si>
  <si>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</si>
  <si>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</si>
  <si>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</si>
  <si>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</si>
  <si>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</si>
  <si>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</si>
  <si>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</si>
  <si>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</si>
  <si>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</si>
  <si>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</si>
  <si>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</si>
  <si>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</si>
  <si>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</si>
  <si>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</si>
  <si>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</si>
  <si>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</si>
  <si>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</si>
  <si>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</si>
  <si>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</si>
  <si>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</si>
  <si>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</si>
  <si>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</si>
  <si>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</si>
  <si>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</si>
  <si>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</si>
  <si>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</si>
  <si>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</si>
  <si>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</si>
  <si>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</si>
  <si>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</si>
  <si>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</si>
  <si>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</si>
  <si>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</si>
  <si>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</si>
  <si>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</si>
  <si>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</si>
  <si>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</si>
  <si>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</si>
  <si>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</si>
  <si>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</si>
  <si>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</si>
  <si>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</si>
  <si>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</si>
  <si>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</si>
  <si>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</si>
  <si>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</si>
  <si>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</si>
  <si>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</si>
  <si>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</si>
  <si>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</si>
  <si>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</si>
  <si>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</si>
  <si>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</si>
  <si>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</si>
  <si>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</si>
  <si>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</si>
  <si>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</si>
  <si>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</si>
  <si>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</si>
  <si>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</si>
  <si>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</si>
  <si>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</si>
  <si>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</si>
  <si>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</si>
  <si>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</si>
  <si>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</si>
  <si>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</si>
  <si>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</si>
  <si>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</si>
  <si>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</si>
  <si>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</si>
  <si>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</si>
  <si>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</si>
  <si>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</si>
  <si>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</si>
  <si>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</si>
  <si>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</si>
  <si>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</si>
  <si>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</si>
  <si>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</si>
  <si>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</si>
  <si>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</si>
  <si>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</si>
  <si>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</si>
  <si>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</si>
  <si>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</si>
  <si>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</si>
  <si>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</si>
  <si>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</si>
  <si>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</si>
  <si>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</si>
  <si>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</si>
  <si>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</si>
  <si>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</si>
  <si>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</si>
  <si>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</si>
  <si>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</si>
  <si>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</si>
  <si>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</si>
  <si>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</si>
  <si>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</si>
  <si>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</si>
  <si>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</si>
  <si>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</si>
  <si>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</si>
  <si>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</si>
  <si>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</si>
  <si>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</si>
  <si>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</si>
  <si>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</si>
  <si>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</si>
  <si>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</si>
  <si>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</si>
  <si>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</si>
  <si>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</si>
  <si>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</si>
  <si>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</si>
  <si>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</si>
  <si>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</si>
  <si>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</si>
  <si>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</si>
  <si>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</si>
  <si>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</si>
  <si>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</si>
  <si>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</si>
  <si>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</si>
  <si>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</si>
  <si>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</si>
  <si>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</si>
  <si>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</si>
  <si>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</si>
  <si>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</si>
  <si>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</si>
  <si>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</si>
  <si>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</si>
  <si>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</si>
  <si>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</si>
  <si>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</si>
  <si>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</si>
  <si>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</si>
  <si>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</si>
  <si>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</si>
  <si>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</si>
  <si>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</si>
  <si>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</si>
  <si>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</si>
  <si>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</si>
  <si>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</si>
  <si>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</si>
  <si>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</si>
  <si>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</si>
  <si>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</si>
  <si>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</si>
  <si>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</si>
  <si>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</si>
  <si>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</si>
  <si>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</si>
  <si>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</si>
  <si>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</si>
  <si>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</si>
  <si>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</si>
  <si>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</si>
  <si>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</si>
  <si>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</si>
  <si>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</si>
  <si>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</si>
  <si>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</si>
  <si>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</si>
  <si>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</si>
  <si>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</si>
  <si>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</si>
  <si>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</si>
  <si>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</si>
  <si>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</si>
  <si>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</si>
  <si>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</si>
  <si>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</si>
  <si>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</si>
  <si>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</si>
  <si>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</si>
  <si>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</si>
  <si>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</si>
  <si>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</si>
  <si>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</si>
  <si>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</si>
  <si>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</si>
  <si>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</si>
  <si>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</si>
  <si>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</si>
  <si>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</si>
  <si>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</si>
  <si>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</si>
  <si>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</si>
  <si>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</si>
  <si>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</si>
  <si>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</si>
  <si>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</si>
  <si>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</si>
  <si>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</si>
  <si>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</si>
  <si>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</si>
  <si>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</si>
  <si>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</si>
  <si>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</si>
  <si>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</si>
  <si>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</si>
  <si>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</si>
  <si>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</si>
  <si>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</si>
  <si>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</si>
  <si>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</si>
  <si>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</si>
  <si>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</si>
  <si>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</si>
  <si>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</si>
  <si>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</si>
  <si>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</si>
  <si>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</si>
  <si>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</si>
  <si>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</si>
  <si>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</si>
  <si>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</si>
  <si>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</si>
  <si>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</si>
  <si>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</si>
  <si>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</si>
  <si>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</si>
  <si>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</si>
  <si>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</si>
  <si>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</si>
  <si>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</si>
  <si>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</si>
  <si>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</si>
  <si>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</si>
  <si>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</si>
  <si>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</si>
  <si>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</si>
  <si>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</si>
  <si>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</si>
  <si>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</si>
  <si>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</si>
  <si>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</si>
  <si>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</si>
  <si>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</si>
  <si>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</si>
  <si>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</si>
  <si>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</si>
  <si>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</si>
  <si>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</si>
  <si>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</si>
  <si>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</si>
  <si>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</si>
  <si>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</si>
  <si>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</si>
  <si>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</si>
  <si>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</si>
  <si>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</si>
  <si>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</si>
  <si>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</si>
  <si>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</si>
  <si>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</si>
  <si>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</si>
  <si>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</si>
  <si>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</si>
  <si>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</si>
  <si>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</si>
  <si>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</si>
  <si>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</si>
  <si>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</si>
  <si>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</si>
  <si>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</si>
  <si>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</si>
  <si>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</si>
  <si>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</si>
  <si>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</si>
  <si>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</si>
  <si>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</si>
  <si>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</si>
  <si>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</si>
  <si>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</si>
  <si>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</si>
  <si>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</si>
  <si>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</si>
  <si>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</si>
  <si>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</si>
  <si>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</si>
  <si>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</si>
  <si>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</si>
  <si>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</si>
  <si>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</si>
  <si>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</si>
  <si>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</si>
  <si>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</si>
  <si>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</si>
  <si>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</si>
  <si>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</si>
  <si>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</si>
  <si>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</si>
  <si>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</si>
  <si>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</si>
  <si>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</si>
  <si>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</si>
  <si>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</si>
  <si>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</si>
  <si>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</si>
  <si>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</si>
  <si>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</si>
  <si>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</si>
  <si>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</si>
  <si>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</si>
  <si>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</si>
  <si>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</si>
  <si>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</si>
  <si>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</si>
  <si>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</si>
  <si>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</si>
  <si>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</si>
  <si>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</si>
  <si>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</si>
  <si>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</si>
  <si>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</si>
  <si>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</si>
  <si>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</si>
  <si>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</si>
  <si>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</si>
  <si>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</si>
  <si>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</si>
  <si>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</si>
  <si>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</si>
  <si>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</si>
  <si>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</si>
  <si>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</si>
  <si>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</si>
  <si>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</si>
  <si>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</si>
  <si>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</si>
  <si>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</si>
  <si>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</si>
  <si>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</si>
  <si>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</si>
  <si>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</si>
  <si>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</si>
  <si>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</si>
  <si>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</si>
  <si>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</si>
  <si>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</si>
  <si>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</si>
  <si>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</si>
  <si>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</si>
  <si>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</si>
  <si>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</si>
  <si>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</si>
  <si>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</si>
  <si>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</si>
  <si>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</si>
  <si>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</si>
  <si>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</si>
  <si>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</si>
  <si>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</si>
  <si>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</si>
  <si>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</si>
  <si>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</si>
  <si>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</si>
  <si>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</si>
  <si>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</si>
  <si>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</si>
  <si>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</si>
  <si>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</si>
  <si>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</si>
  <si>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</si>
  <si>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</si>
  <si>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</si>
  <si>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</si>
  <si>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</si>
  <si>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</si>
  <si>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</si>
  <si>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</si>
  <si>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</si>
  <si>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</si>
  <si>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</si>
  <si>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</si>
  <si>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</si>
  <si>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</si>
  <si>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</si>
  <si>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</si>
  <si>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</si>
  <si>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</si>
  <si>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</si>
  <si>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</si>
  <si>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</si>
  <si>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</si>
  <si>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</si>
  <si>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</si>
  <si>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</si>
  <si>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</si>
  <si>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</si>
  <si>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</si>
  <si>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</si>
  <si>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</si>
  <si>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</si>
  <si>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</si>
  <si>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</si>
  <si>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</si>
  <si>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</si>
  <si>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</si>
  <si>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</si>
  <si>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</si>
  <si>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</si>
  <si>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</si>
  <si>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</si>
  <si>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</si>
  <si>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</si>
  <si>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</si>
  <si>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</si>
  <si>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</si>
  <si>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</si>
  <si>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</si>
  <si>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</si>
  <si>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</si>
  <si>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</si>
  <si>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</si>
  <si>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</si>
  <si>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</si>
  <si>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</si>
  <si>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</si>
  <si>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</si>
  <si>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</si>
  <si>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</si>
  <si>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</si>
  <si>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</si>
  <si>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</si>
  <si>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</si>
  <si>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</si>
  <si>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</si>
  <si>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</si>
  <si>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</si>
  <si>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</si>
  <si>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</si>
  <si>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</si>
  <si>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</si>
  <si>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</si>
  <si>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</si>
  <si>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</si>
  <si>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</si>
  <si>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</si>
  <si>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</si>
  <si>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</si>
  <si>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</si>
  <si>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</si>
  <si>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</si>
  <si>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</si>
  <si>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</si>
  <si>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</si>
  <si>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</si>
  <si>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</si>
  <si>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</si>
  <si>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</si>
  <si>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</si>
  <si>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</si>
  <si>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</si>
  <si>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</si>
  <si>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</si>
  <si>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</si>
  <si>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</si>
  <si>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</si>
  <si>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</si>
  <si>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</si>
  <si>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</si>
  <si>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</si>
  <si>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</si>
  <si>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</si>
  <si>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</si>
  <si>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</si>
  <si>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</si>
  <si>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</si>
  <si>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</si>
  <si>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</si>
  <si>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</si>
  <si>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</si>
  <si>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</si>
  <si>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</si>
  <si>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</si>
  <si>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</si>
  <si>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</si>
  <si>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</si>
  <si>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</si>
  <si>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</si>
  <si>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</si>
  <si>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</si>
  <si>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</si>
  <si>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</si>
  <si>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</si>
  <si>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</si>
  <si>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</si>
  <si>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</si>
  <si>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</si>
  <si>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</si>
  <si>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</si>
  <si>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</si>
  <si>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</si>
  <si>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</si>
  <si>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</si>
  <si>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</si>
  <si>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</si>
  <si>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</si>
  <si>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</si>
  <si>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</si>
  <si>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</si>
  <si>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</si>
  <si>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</si>
  <si>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</si>
  <si>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</si>
  <si>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</si>
  <si>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</si>
  <si>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</si>
  <si>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</si>
  <si>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</si>
  <si>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</si>
  <si>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</si>
  <si>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</si>
  <si>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</si>
  <si>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</si>
  <si>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</si>
  <si>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</si>
  <si>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</si>
  <si>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</si>
  <si>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</si>
  <si>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</si>
  <si>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</si>
  <si>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</si>
  <si>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</si>
  <si>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</si>
  <si>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</si>
  <si>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</si>
  <si>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</si>
  <si>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</si>
  <si>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</si>
  <si>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</si>
  <si>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</si>
  <si>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</si>
  <si>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</si>
  <si>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</si>
  <si>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</si>
  <si>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</si>
  <si>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</si>
  <si>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</si>
  <si>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</si>
  <si>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</si>
  <si>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</si>
  <si>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</si>
  <si>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</si>
  <si>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</si>
  <si>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</si>
  <si>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</si>
  <si>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</si>
  <si>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</si>
  <si>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</si>
  <si>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</si>
  <si>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</si>
  <si>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</si>
  <si>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</si>
  <si>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</si>
  <si>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</si>
  <si>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</si>
  <si>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</si>
  <si>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</si>
  <si>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</si>
  <si>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</si>
  <si>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</si>
  <si>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</si>
  <si>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</si>
  <si>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</si>
  <si>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</si>
  <si>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</si>
  <si>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</si>
  <si>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</si>
  <si>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</si>
  <si>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</si>
  <si>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</si>
  <si>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</si>
  <si>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</si>
  <si>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</si>
  <si>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</si>
  <si>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</si>
  <si>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</si>
  <si>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</si>
  <si>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</si>
  <si>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</si>
  <si>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</si>
  <si>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</si>
  <si>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</si>
  <si>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</si>
  <si>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</si>
  <si>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</si>
  <si>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</si>
  <si>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</si>
  <si>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</si>
  <si>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</si>
  <si>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</si>
  <si>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</si>
  <si>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</si>
  <si>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</si>
  <si>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</si>
  <si>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</si>
  <si>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</si>
  <si>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</si>
  <si>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</si>
  <si>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</si>
  <si>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</si>
  <si>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</si>
  <si>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</si>
  <si>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</si>
  <si>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</si>
  <si>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</si>
  <si>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</si>
  <si>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</si>
  <si>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</si>
  <si>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</si>
  <si>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</si>
  <si>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</si>
  <si>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</si>
  <si>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</si>
  <si>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</si>
  <si>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</si>
  <si>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</si>
  <si>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</si>
  <si>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</si>
  <si>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</si>
  <si>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</si>
  <si>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</si>
  <si>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</si>
  <si>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</si>
  <si>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</si>
  <si>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</si>
  <si>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</si>
  <si>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</si>
  <si>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</si>
  <si>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</si>
  <si>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</si>
  <si>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</si>
  <si>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</si>
  <si>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</si>
  <si>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</si>
  <si>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</si>
  <si>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</si>
  <si>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</si>
  <si>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</si>
  <si>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</si>
  <si>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</si>
  <si>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</si>
  <si>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</si>
  <si>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</si>
  <si>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</si>
  <si>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</si>
  <si>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</si>
  <si>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</si>
  <si>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</si>
  <si>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</si>
  <si>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</si>
  <si>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</si>
  <si>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</si>
  <si>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</si>
  <si>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</si>
  <si>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</si>
  <si>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</si>
  <si>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</si>
  <si>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</si>
  <si>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</si>
  <si>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</si>
  <si>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</si>
  <si>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</si>
  <si>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</si>
  <si>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</si>
  <si>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</si>
  <si>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</si>
  <si>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</si>
  <si>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</si>
  <si>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</si>
  <si>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</si>
  <si>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</si>
  <si>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</si>
  <si>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</si>
  <si>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</si>
  <si>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</si>
  <si>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</si>
  <si>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</si>
  <si>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</si>
  <si>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</si>
  <si>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</si>
  <si>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</si>
  <si>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</si>
  <si>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</si>
  <si>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</si>
  <si>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</si>
  <si>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</si>
  <si>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</si>
  <si>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</si>
  <si>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</si>
  <si>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</si>
  <si>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</si>
  <si>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</si>
  <si>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</si>
  <si>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</si>
  <si>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</si>
  <si>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</si>
  <si>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</si>
  <si>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</si>
  <si>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</si>
  <si>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</si>
  <si>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</si>
  <si>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</si>
  <si>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</si>
  <si>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</si>
  <si>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</si>
  <si>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</si>
  <si>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</si>
  <si>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</si>
  <si>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</si>
  <si>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</si>
  <si>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</si>
  <si>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</si>
  <si>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</si>
  <si>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</si>
  <si>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</si>
  <si>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</si>
  <si>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</si>
  <si>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</si>
  <si>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</si>
  <si>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</si>
  <si>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</si>
  <si>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</si>
  <si>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</si>
  <si>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</si>
  <si>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</si>
  <si>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</si>
  <si>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</si>
  <si>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</si>
  <si>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</si>
  <si>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</si>
  <si>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</si>
  <si>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</si>
  <si>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</si>
  <si>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</si>
  <si>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</si>
  <si>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</si>
  <si>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</si>
  <si>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</si>
  <si>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</si>
  <si>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</si>
  <si>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</si>
  <si>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</si>
  <si>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</si>
  <si>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</si>
  <si>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</si>
  <si>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</si>
  <si>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</si>
  <si>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</si>
  <si>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</si>
  <si>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</si>
  <si>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</si>
  <si>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</si>
  <si>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</si>
  <si>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</si>
  <si>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</si>
  <si>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</si>
  <si>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</si>
  <si>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</si>
  <si>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</si>
  <si>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</si>
  <si>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</si>
  <si>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</si>
  <si>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</si>
  <si>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</si>
  <si>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</si>
  <si>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</si>
  <si>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</si>
  <si>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</si>
  <si>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</si>
  <si>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</si>
  <si>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</si>
  <si>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</si>
  <si>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</si>
  <si>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</si>
  <si>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</si>
  <si>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</si>
  <si>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</si>
  <si>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</si>
  <si>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</si>
  <si>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</si>
  <si>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</si>
  <si>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</si>
  <si>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</si>
  <si>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</si>
  <si>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</si>
  <si>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</si>
  <si>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</si>
  <si>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</si>
  <si>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</si>
  <si>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</si>
  <si>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</si>
  <si>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</si>
  <si>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</si>
  <si>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</si>
  <si>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</si>
  <si>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</si>
  <si>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</si>
  <si>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</si>
  <si>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</si>
  <si>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</si>
  <si>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</si>
  <si>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</si>
  <si>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</si>
  <si>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</si>
  <si>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</si>
  <si>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</si>
  <si>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</si>
  <si>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</si>
  <si>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</si>
  <si>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</si>
  <si>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</si>
  <si>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</si>
  <si>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</si>
  <si>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</si>
  <si>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</si>
  <si>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</si>
  <si>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</si>
  <si>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</si>
  <si>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</si>
  <si>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</si>
  <si>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</si>
  <si>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</si>
  <si>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</si>
  <si>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</si>
  <si>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</si>
  <si>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</si>
  <si>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</si>
  <si>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</si>
  <si>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</si>
  <si>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</si>
  <si>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</si>
  <si>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</si>
  <si>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</si>
  <si>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</si>
  <si>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</si>
  <si>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</si>
  <si>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</si>
  <si>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</si>
  <si>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</si>
  <si>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</si>
  <si>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</si>
  <si>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</si>
  <si>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</si>
  <si>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</si>
  <si>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</si>
  <si>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</si>
  <si>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</si>
  <si>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</si>
  <si>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</si>
  <si>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</si>
  <si>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</si>
  <si>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</si>
  <si>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</si>
  <si>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</si>
  <si>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</si>
  <si>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</si>
  <si>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</si>
  <si>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</si>
  <si>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</si>
  <si>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</si>
  <si>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</si>
  <si>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</si>
  <si>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</si>
  <si>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</si>
  <si>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</si>
  <si>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</si>
  <si>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</si>
  <si>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</si>
  <si>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</si>
  <si>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</si>
  <si>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</si>
  <si>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</si>
  <si>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</si>
  <si>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</si>
  <si>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</si>
  <si>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</si>
  <si>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</si>
  <si>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</si>
  <si>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</si>
  <si>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</si>
  <si>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</si>
  <si>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</si>
  <si>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</si>
  <si>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</si>
  <si>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</si>
  <si>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</si>
  <si>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</si>
  <si>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</si>
  <si>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</si>
  <si>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</si>
  <si>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</si>
  <si>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</si>
  <si>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</si>
  <si>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</si>
  <si>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</si>
  <si>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</si>
  <si>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</si>
  <si>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</si>
  <si>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</si>
  <si>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</si>
  <si>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</si>
  <si>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</si>
  <si>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</si>
  <si>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</si>
  <si>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</si>
  <si>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</si>
  <si>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</si>
  <si>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</si>
  <si>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</si>
  <si>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</si>
  <si>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</si>
  <si>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</si>
  <si>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</si>
  <si>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</si>
  <si>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</si>
  <si>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</si>
  <si>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</si>
  <si>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</si>
  <si>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</si>
  <si>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</si>
  <si>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</si>
  <si>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</si>
  <si>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</si>
  <si>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</si>
  <si>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</si>
  <si>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</si>
  <si>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</si>
  <si>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</si>
  <si>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</si>
  <si>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</si>
  <si>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</si>
  <si>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</si>
  <si>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</si>
  <si>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</si>
  <si>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</si>
  <si>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</si>
  <si>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</si>
  <si>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</si>
  <si>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</si>
  <si>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</si>
  <si>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</si>
  <si>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</si>
  <si>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</si>
  <si>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</si>
  <si>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</si>
  <si>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</si>
  <si>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</si>
  <si>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</si>
  <si>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</si>
  <si>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</si>
  <si>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</si>
  <si>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</si>
  <si>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</si>
  <si>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</si>
  <si>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</si>
  <si>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</si>
  <si>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</si>
  <si>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</si>
  <si>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</si>
  <si>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</si>
  <si>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</si>
  <si>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</si>
  <si>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</si>
  <si>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</si>
  <si>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</si>
  <si>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</si>
  <si>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</si>
  <si>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</si>
  <si>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</si>
  <si>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</si>
  <si>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</si>
  <si>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</si>
  <si>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</si>
  <si>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</si>
  <si>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</si>
  <si>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</si>
  <si>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</si>
  <si>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</si>
  <si>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</si>
  <si>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</si>
  <si>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</si>
  <si>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</si>
  <si>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</si>
  <si>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</si>
  <si>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</si>
  <si>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</si>
  <si>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</si>
  <si>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</si>
  <si>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</si>
  <si>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</si>
  <si>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</si>
  <si>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</si>
  <si>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</si>
  <si>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</si>
  <si>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</si>
  <si>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</si>
  <si>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</si>
  <si>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</si>
  <si>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</si>
  <si>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</si>
  <si>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</si>
  <si>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</si>
  <si>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</si>
  <si>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</si>
  <si>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</si>
  <si>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</si>
  <si>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</si>
  <si>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</si>
  <si>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</si>
  <si>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</si>
  <si>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</si>
  <si>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</si>
  <si>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</si>
  <si>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</si>
  <si>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</si>
  <si>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</si>
  <si>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</si>
  <si>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</si>
  <si>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</si>
  <si>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</si>
  <si>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</si>
  <si>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</si>
  <si>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</si>
  <si>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</si>
  <si>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</si>
  <si>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</si>
  <si>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</si>
  <si>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</si>
  <si>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</si>
  <si>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</si>
  <si>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</si>
  <si>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</si>
  <si>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</si>
  <si>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</si>
  <si>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</si>
  <si>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</si>
  <si>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</si>
  <si>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</si>
  <si>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</si>
  <si>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</si>
  <si>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</si>
  <si>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</si>
  <si>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</si>
  <si>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</si>
  <si>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</si>
  <si>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</si>
  <si>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</si>
  <si>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</si>
  <si>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</si>
  <si>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</si>
  <si>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</si>
  <si>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</si>
  <si>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</si>
  <si>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</si>
  <si>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</si>
  <si>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</si>
  <si>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</si>
  <si>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</si>
  <si>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</si>
  <si>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</si>
  <si>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</si>
  <si>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</si>
  <si>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</si>
  <si>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</si>
  <si>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</si>
  <si>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</si>
  <si>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</si>
  <si>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</si>
  <si>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</si>
  <si>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</si>
  <si>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</si>
  <si>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</si>
  <si>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</si>
  <si>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</si>
  <si>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</si>
  <si>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</si>
  <si>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</si>
  <si>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</si>
  <si>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</si>
  <si>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</si>
  <si>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</si>
  <si>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</si>
  <si>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</si>
  <si>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</si>
  <si>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</si>
  <si>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</si>
  <si>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</si>
  <si>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</si>
  <si>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</si>
  <si>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</si>
  <si>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</si>
  <si>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</si>
  <si>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</si>
  <si>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</si>
  <si>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</si>
  <si>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</si>
  <si>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</si>
  <si>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</si>
  <si>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</si>
  <si>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</si>
  <si>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</si>
  <si>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</si>
  <si>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</si>
  <si>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</si>
  <si>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</si>
  <si>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</si>
  <si>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</si>
  <si>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</si>
  <si>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</si>
  <si>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</si>
  <si>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</si>
  <si>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</si>
  <si>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</si>
  <si>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</si>
  <si>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</si>
  <si>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</si>
  <si>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</si>
  <si>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</si>
  <si>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</si>
  <si>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</si>
  <si>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</si>
  <si>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</si>
  <si>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</si>
  <si>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</si>
  <si>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</si>
  <si>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</si>
  <si>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</si>
  <si>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</si>
  <si>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</si>
  <si>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</si>
  <si>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</si>
  <si>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</si>
  <si>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</si>
  <si>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</si>
  <si>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</si>
  <si>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</si>
  <si>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</si>
  <si>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</si>
  <si>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</si>
  <si>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</si>
  <si>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</si>
  <si>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</si>
  <si>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</si>
  <si>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</si>
  <si>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</si>
  <si>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</si>
  <si>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</si>
  <si>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</si>
  <si>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</si>
  <si>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</si>
  <si>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</si>
  <si>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</si>
  <si>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</si>
  <si>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</si>
  <si>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</si>
  <si>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</si>
  <si>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</si>
  <si>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</si>
  <si>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</si>
  <si>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</si>
  <si>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</si>
  <si>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</si>
  <si>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</si>
  <si>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</si>
  <si>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</si>
  <si>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</si>
  <si>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</si>
  <si>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</si>
  <si>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</si>
  <si>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</si>
  <si>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</si>
  <si>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</si>
  <si>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</si>
  <si>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</si>
  <si>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</si>
  <si>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</si>
  <si>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</si>
  <si>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</si>
  <si>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</si>
  <si>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</si>
  <si>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</si>
  <si>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</si>
  <si>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</si>
  <si>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</si>
  <si>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</si>
  <si>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</si>
  <si>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</si>
  <si>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</si>
  <si>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</si>
  <si>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</si>
  <si>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</si>
  <si>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</si>
  <si>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</si>
  <si>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</si>
  <si>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</si>
  <si>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</si>
  <si>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</si>
  <si>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</si>
  <si>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</si>
  <si>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</si>
  <si>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</si>
  <si>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</si>
  <si>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</si>
  <si>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</si>
  <si>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</si>
  <si>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</si>
  <si>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</si>
  <si>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</si>
  <si>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</si>
  <si>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</si>
  <si>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</si>
  <si>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</si>
  <si>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</si>
  <si>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</si>
  <si>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</si>
  <si>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</si>
  <si>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</si>
  <si>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</si>
  <si>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</si>
  <si>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</si>
  <si>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</si>
  <si>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</si>
  <si>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</si>
  <si>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</si>
  <si>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</si>
  <si>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</si>
  <si>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</si>
  <si>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</si>
  <si>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</si>
  <si>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</si>
  <si>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</si>
  <si>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</si>
  <si>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</si>
  <si>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</si>
  <si>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</si>
  <si>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</si>
  <si>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</si>
  <si>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</si>
  <si>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</si>
  <si>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</si>
  <si>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</si>
  <si>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</si>
  <si>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</si>
  <si>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</si>
  <si>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</si>
  <si>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</si>
  <si>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</si>
  <si>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</si>
  <si>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</si>
  <si>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</si>
  <si>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</si>
  <si>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</si>
  <si>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</si>
  <si>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</si>
  <si>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</si>
  <si>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</si>
  <si>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</si>
  <si>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</si>
  <si>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</si>
  <si>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</si>
  <si>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</si>
  <si>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</si>
  <si>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</si>
  <si>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</si>
  <si>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</si>
  <si>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</si>
  <si>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</si>
  <si>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</si>
  <si>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</si>
  <si>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</si>
  <si>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</si>
  <si>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</si>
  <si>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</si>
  <si>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</si>
  <si>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</si>
  <si>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</si>
  <si>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</si>
  <si>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</si>
  <si>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</si>
  <si>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</si>
  <si>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</si>
  <si>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</si>
  <si>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</si>
  <si>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</si>
  <si>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</si>
  <si>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</si>
  <si>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</si>
  <si>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</si>
  <si>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</si>
  <si>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</si>
  <si>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</si>
  <si>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</si>
  <si>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</si>
  <si>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</si>
  <si>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</si>
  <si>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</si>
  <si>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</si>
  <si>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</si>
  <si>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</si>
  <si>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</si>
  <si>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</si>
  <si>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</si>
  <si>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</si>
  <si>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</si>
  <si>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</si>
  <si>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</si>
  <si>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</si>
  <si>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</si>
  <si>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</si>
  <si>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</si>
  <si>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</si>
  <si>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</si>
  <si>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</si>
  <si>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</si>
  <si>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</si>
  <si>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</si>
  <si>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</si>
  <si>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</si>
  <si>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</si>
  <si>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</si>
  <si>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</si>
  <si>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</si>
  <si>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</si>
  <si>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</si>
  <si>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</si>
  <si>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</si>
  <si>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</si>
  <si>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</si>
  <si>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</si>
  <si>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</si>
  <si>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</si>
  <si>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</si>
  <si>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</si>
  <si>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</si>
  <si>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</si>
  <si>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</si>
  <si>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</si>
  <si>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</si>
  <si>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</si>
  <si>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</si>
  <si>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</si>
  <si>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</si>
  <si>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</si>
  <si>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</si>
  <si>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</si>
  <si>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</si>
  <si>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</si>
  <si>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</si>
  <si>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</si>
  <si>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</si>
  <si>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</si>
  <si>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</si>
  <si>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</si>
  <si>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</si>
  <si>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</si>
  <si>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</si>
  <si>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</si>
  <si>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</si>
  <si>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</si>
  <si>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</si>
  <si>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</si>
  <si>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</si>
  <si>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</si>
  <si>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</si>
  <si>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</si>
  <si>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</si>
  <si>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</si>
  <si>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</si>
  <si>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</si>
  <si>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</si>
  <si>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</si>
  <si>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</si>
  <si>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</si>
  <si>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</si>
  <si>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</si>
  <si>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</si>
  <si>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</si>
  <si>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</si>
  <si>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</si>
  <si>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</si>
  <si>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</si>
  <si>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</si>
  <si>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</si>
  <si>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</si>
  <si>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</si>
  <si>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</si>
  <si>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</si>
  <si>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</si>
  <si>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</si>
  <si>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</si>
  <si>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</si>
  <si>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</si>
  <si>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</si>
  <si>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</si>
  <si>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</si>
  <si>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</si>
  <si>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</si>
  <si>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</si>
  <si>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</si>
  <si>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</si>
  <si>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</si>
  <si>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</si>
  <si>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</si>
  <si>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</si>
  <si>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</si>
  <si>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</si>
  <si>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</si>
  <si>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</si>
  <si>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</si>
  <si>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</si>
  <si>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</si>
  <si>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</si>
  <si>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</si>
  <si>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</si>
  <si>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</si>
  <si>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</si>
  <si>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</si>
  <si>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</si>
  <si>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</si>
  <si>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</si>
  <si>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</si>
  <si>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</si>
  <si>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</si>
  <si>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</si>
  <si>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</si>
  <si>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</si>
  <si>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</si>
  <si>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</si>
  <si>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</si>
  <si>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</si>
  <si>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</si>
  <si>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</si>
  <si>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</si>
  <si>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</si>
  <si>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</si>
  <si>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</si>
  <si>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</si>
  <si>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</si>
  <si>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</si>
  <si>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</si>
  <si>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</si>
  <si>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</si>
  <si>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</si>
  <si>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</si>
  <si>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</si>
  <si>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</si>
  <si>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</si>
  <si>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</si>
  <si>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</si>
  <si>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</si>
  <si>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</si>
  <si>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</si>
  <si>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</si>
  <si>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</si>
  <si>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</si>
  <si>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</si>
  <si>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</si>
  <si>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</si>
  <si>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</si>
  <si>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</si>
  <si>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</si>
  <si>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</si>
  <si>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</si>
  <si>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</si>
  <si>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</si>
  <si>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</si>
  <si>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</si>
  <si>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</si>
  <si>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</si>
  <si>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</si>
  <si>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</si>
  <si>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</si>
  <si>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</si>
  <si>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</si>
  <si>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</si>
  <si>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</si>
  <si>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</si>
  <si>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</si>
  <si>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</si>
  <si>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</si>
  <si>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</si>
  <si>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</si>
  <si>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</si>
  <si>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</si>
  <si>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</si>
  <si>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</si>
  <si>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</si>
  <si>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</si>
  <si>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</si>
  <si>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</si>
  <si>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</si>
  <si>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</si>
  <si>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</si>
  <si>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</si>
  <si>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</si>
  <si>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</si>
  <si>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</si>
  <si>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</si>
  <si>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</si>
  <si>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</si>
  <si>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</si>
  <si>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</si>
  <si>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</si>
  <si>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</si>
  <si>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</si>
  <si>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</si>
  <si>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</si>
  <si>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</si>
  <si>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</si>
  <si>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</si>
  <si>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</si>
  <si>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</si>
  <si>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</si>
  <si>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</si>
  <si>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</si>
  <si>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</si>
  <si>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</si>
  <si>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</si>
  <si>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</si>
  <si>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</si>
  <si>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</si>
  <si>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</si>
  <si>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</si>
  <si>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</si>
  <si>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</si>
  <si>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</si>
  <si>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</si>
  <si>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</si>
  <si>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</si>
  <si>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</si>
  <si>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</si>
  <si>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</si>
  <si>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</si>
  <si>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</si>
  <si>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</si>
  <si>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</si>
  <si>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</si>
  <si>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</si>
  <si>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</si>
  <si>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</si>
  <si>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</si>
  <si>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</si>
  <si>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</si>
  <si>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</si>
  <si>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</si>
  <si>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</si>
  <si>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</si>
  <si>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</si>
  <si>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</si>
  <si>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</si>
  <si>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</si>
  <si>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</si>
  <si>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</si>
  <si>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</si>
  <si>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</si>
  <si>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</si>
  <si>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</si>
  <si>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</si>
  <si>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</si>
  <si>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</si>
  <si>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</si>
  <si>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</si>
  <si>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</si>
  <si>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</si>
  <si>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</si>
  <si>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</si>
  <si>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</si>
  <si>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</si>
  <si>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</si>
  <si>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</si>
  <si>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</si>
  <si>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</si>
  <si>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</si>
  <si>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</si>
  <si>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</si>
  <si>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</si>
  <si>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</si>
  <si>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</si>
  <si>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</si>
  <si>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</si>
  <si>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</si>
  <si>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</si>
  <si>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</si>
  <si>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</si>
  <si>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</si>
  <si>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</si>
  <si>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</si>
  <si>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</si>
  <si>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</si>
  <si>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</si>
  <si>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</si>
  <si>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</si>
  <si>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</si>
  <si>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</si>
  <si>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</si>
  <si>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</si>
  <si>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</si>
  <si>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</si>
  <si>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</si>
  <si>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</si>
  <si>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</si>
  <si>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</si>
  <si>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</si>
  <si>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</si>
  <si>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</si>
  <si>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</si>
  <si>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</si>
  <si>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</si>
  <si>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</si>
  <si>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</si>
  <si>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</si>
  <si>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</si>
  <si>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</si>
  <si>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</si>
  <si>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</si>
  <si>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</si>
  <si>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</si>
  <si>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</si>
  <si>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</si>
  <si>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</si>
  <si>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</si>
  <si>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</si>
  <si>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</si>
  <si>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</si>
  <si>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</si>
  <si>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</si>
  <si>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</si>
  <si>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</si>
  <si>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</si>
  <si>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</si>
  <si>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</si>
  <si>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</si>
  <si>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</si>
  <si>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</si>
  <si>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</si>
  <si>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</si>
  <si>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</si>
  <si>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</si>
  <si>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</si>
  <si>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</si>
  <si>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</si>
  <si>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</si>
  <si>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</si>
  <si>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</si>
  <si>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</si>
  <si>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</si>
  <si>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</si>
  <si>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</si>
  <si>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</si>
  <si>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</si>
  <si>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</si>
  <si>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</si>
  <si>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</si>
  <si>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</si>
  <si>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</si>
  <si>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</si>
  <si>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</si>
  <si>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</si>
  <si>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</si>
  <si>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</si>
  <si>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</si>
  <si>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</si>
  <si>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</si>
  <si>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</si>
  <si>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</si>
  <si>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</si>
  <si>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</si>
  <si>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</si>
  <si>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</si>
  <si>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</si>
  <si>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</si>
  <si>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</si>
  <si>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</si>
  <si>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</si>
  <si>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</si>
  <si>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</si>
  <si>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</si>
  <si>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</si>
  <si>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</si>
  <si>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</si>
  <si>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</si>
  <si>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</si>
  <si>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</si>
  <si>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</si>
  <si>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</si>
  <si>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</si>
  <si>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</si>
  <si>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</si>
  <si>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</si>
  <si>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</si>
  <si>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</si>
  <si>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</si>
  <si>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</si>
  <si>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</si>
  <si>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</si>
  <si>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</si>
  <si>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</si>
  <si>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</si>
  <si>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</si>
  <si>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</si>
  <si>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</si>
  <si>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</si>
  <si>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</si>
  <si>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</si>
  <si>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</si>
  <si>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</si>
  <si>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</si>
  <si>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</si>
  <si>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</si>
  <si>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</si>
  <si>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</si>
  <si>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</si>
  <si>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</si>
  <si>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</si>
  <si>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</si>
  <si>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</si>
  <si>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</si>
  <si>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</si>
  <si>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</si>
  <si>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</si>
  <si>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</si>
  <si>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</si>
  <si>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</si>
  <si>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</si>
  <si>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</si>
  <si>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</si>
  <si>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</si>
  <si>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</si>
  <si>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</si>
  <si>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</si>
  <si>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</si>
  <si>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</si>
  <si>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</si>
  <si>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</si>
  <si>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</si>
  <si>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</si>
  <si>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</si>
  <si>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</si>
  <si>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</si>
  <si>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</si>
  <si>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</si>
  <si>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</si>
  <si>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</si>
  <si>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</si>
  <si>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</si>
  <si>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</si>
  <si>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</si>
  <si>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</si>
  <si>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</si>
  <si>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</si>
  <si>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</si>
  <si>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</si>
  <si>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</si>
  <si>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</si>
  <si>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</si>
  <si>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</si>
  <si>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</si>
  <si>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</si>
  <si>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</si>
  <si>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</si>
  <si>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</si>
  <si>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</si>
  <si>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</si>
  <si>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</si>
  <si>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</si>
  <si>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</si>
  <si>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</si>
  <si>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</si>
  <si>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</si>
  <si>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</si>
  <si>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</si>
  <si>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</si>
  <si>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</si>
  <si>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</si>
  <si>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</si>
  <si>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</si>
  <si>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</si>
  <si>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</si>
  <si>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</si>
  <si>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</si>
  <si>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</si>
  <si>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</si>
  <si>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</si>
  <si>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</si>
  <si>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</si>
  <si>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</si>
  <si>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</si>
  <si>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</si>
  <si>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</si>
  <si>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</si>
  <si>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</si>
  <si>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</si>
  <si>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</si>
  <si>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</si>
  <si>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</si>
  <si>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</si>
  <si>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</si>
  <si>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</si>
  <si>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</si>
  <si>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</si>
  <si>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</si>
  <si>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</si>
  <si>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</si>
  <si>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</si>
  <si>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</si>
  <si>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</si>
  <si>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</si>
  <si>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</si>
  <si>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</si>
  <si>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</si>
  <si>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</si>
  <si>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</si>
  <si>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</si>
  <si>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</si>
  <si>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</si>
  <si>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</si>
  <si>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</si>
  <si>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</si>
  <si>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</si>
  <si>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</si>
  <si>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</si>
  <si>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</si>
  <si>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</si>
  <si>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</si>
  <si>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</si>
  <si>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</si>
  <si>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</si>
  <si>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</si>
  <si>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</si>
  <si>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</si>
  <si>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</si>
  <si>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</si>
  <si>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</si>
  <si>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</si>
  <si>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</si>
  <si>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</si>
  <si>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</si>
  <si>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</si>
  <si>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</si>
  <si>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</si>
  <si>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</si>
  <si>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</si>
  <si>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</si>
  <si>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</si>
  <si>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</si>
  <si>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</si>
  <si>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</si>
  <si>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</si>
  <si>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</si>
  <si>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</si>
  <si>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</si>
  <si>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</si>
  <si>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</si>
  <si>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</si>
  <si>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</si>
  <si>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</si>
  <si>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</si>
  <si>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</si>
  <si>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</si>
  <si>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</si>
  <si>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</si>
  <si>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</si>
  <si>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</si>
  <si>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</si>
  <si>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</si>
  <si>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</si>
  <si>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</si>
  <si>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</si>
  <si>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</si>
  <si>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</si>
  <si>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</si>
  <si>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</si>
  <si>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</si>
  <si>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</si>
  <si>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</si>
  <si>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</si>
  <si>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</si>
  <si>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</si>
  <si>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</si>
  <si>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</si>
  <si>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</si>
  <si>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</si>
  <si>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</si>
  <si>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</si>
  <si>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</si>
  <si>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</si>
  <si>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</si>
  <si>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</si>
  <si>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</si>
  <si>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</si>
  <si>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</si>
  <si>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</si>
  <si>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</si>
  <si>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</si>
  <si>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</si>
  <si>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</si>
  <si>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</si>
  <si>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</si>
  <si>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</si>
  <si>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</si>
  <si>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</si>
  <si>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</si>
  <si>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</si>
  <si>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</si>
  <si>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</si>
  <si>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</si>
  <si>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</si>
  <si>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</si>
  <si>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</si>
  <si>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</si>
  <si>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</si>
  <si>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</si>
  <si>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</si>
  <si>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</si>
  <si>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</si>
  <si>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</si>
  <si>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</si>
  <si>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</si>
  <si>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</si>
  <si>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</si>
  <si>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</si>
  <si>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</si>
  <si>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</si>
  <si>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</si>
  <si>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</si>
  <si>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</si>
  <si>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</si>
  <si>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</si>
  <si>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</si>
  <si>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</si>
  <si>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</si>
  <si>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</si>
  <si>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</si>
  <si>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</si>
  <si>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</si>
  <si>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</si>
  <si>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</si>
  <si>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</si>
  <si>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</si>
  <si>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</si>
  <si>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</si>
  <si>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</si>
  <si>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</si>
  <si>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</si>
  <si>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</si>
  <si>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</si>
  <si>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</si>
  <si>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</si>
  <si>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</si>
  <si>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</si>
  <si>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</si>
  <si>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</si>
  <si>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</si>
  <si>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</si>
  <si>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</si>
  <si>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</si>
  <si>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</si>
  <si>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</si>
  <si>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</si>
  <si>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</si>
  <si>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</si>
  <si>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</si>
  <si>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</si>
  <si>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</si>
  <si>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</si>
  <si>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</si>
  <si>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</si>
  <si>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</si>
  <si>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</si>
  <si>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</si>
  <si>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</si>
  <si>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</si>
  <si>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</si>
  <si>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</si>
  <si>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</si>
  <si>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</si>
  <si>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</si>
  <si>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</si>
  <si>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</si>
  <si>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</si>
  <si>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</si>
  <si>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</si>
  <si>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</si>
  <si>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</si>
  <si>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</si>
  <si>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</si>
  <si>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</si>
  <si>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</si>
  <si>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</si>
  <si>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</si>
  <si>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</si>
  <si>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</si>
  <si>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</si>
  <si>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</si>
  <si>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</si>
  <si>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</si>
  <si>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</si>
  <si>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</si>
  <si>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</si>
  <si>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</si>
  <si>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</si>
  <si>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</si>
  <si>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</si>
  <si>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</si>
  <si>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</si>
  <si>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</si>
  <si>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</si>
  <si>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</si>
  <si>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</si>
  <si>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</si>
  <si>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</si>
  <si>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</si>
  <si>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</si>
  <si>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</si>
  <si>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</si>
  <si>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</si>
  <si>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</si>
  <si>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</si>
  <si>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</si>
  <si>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</si>
  <si>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</si>
  <si>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</si>
  <si>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</si>
  <si>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</si>
  <si>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</si>
  <si>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</si>
  <si>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</si>
  <si>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</si>
  <si>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</si>
  <si>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</si>
  <si>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</si>
  <si>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</si>
  <si>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</si>
  <si>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</si>
  <si>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</si>
  <si>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</si>
  <si>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</si>
  <si>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</si>
  <si>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</si>
  <si>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</si>
  <si>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</si>
  <si>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</si>
  <si>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</si>
  <si>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</si>
  <si>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</si>
  <si>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</si>
  <si>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</si>
  <si>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</si>
  <si>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</si>
  <si>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</si>
  <si>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</si>
  <si>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</si>
  <si>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</si>
  <si>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</si>
  <si>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</si>
  <si>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</si>
  <si>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</si>
  <si>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</si>
  <si>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</si>
  <si>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</si>
  <si>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</si>
  <si>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</si>
  <si>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</si>
  <si>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</si>
  <si>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</si>
  <si>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</si>
  <si>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</si>
  <si>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</si>
  <si>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</si>
  <si>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</si>
  <si>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</si>
  <si>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</si>
  <si>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</si>
  <si>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</si>
  <si>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</si>
  <si>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</si>
  <si>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</si>
  <si>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</si>
  <si>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</si>
  <si>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</si>
  <si>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</si>
  <si>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</si>
  <si>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</si>
  <si>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</si>
  <si>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</si>
  <si>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</si>
  <si>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</si>
  <si>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</si>
  <si>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</si>
  <si>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</si>
  <si>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</si>
  <si>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</si>
  <si>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</si>
  <si>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</si>
  <si>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</si>
  <si>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</si>
  <si>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</si>
  <si>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</si>
  <si>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</si>
  <si>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</si>
  <si>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</si>
  <si>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</si>
  <si>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</si>
  <si>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</si>
  <si>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</si>
  <si>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</si>
  <si>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</si>
  <si>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</si>
  <si>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</si>
  <si>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</si>
  <si>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</si>
  <si>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</si>
  <si>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</si>
  <si>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</si>
  <si>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</si>
  <si>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</si>
  <si>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</si>
  <si>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</si>
  <si>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</si>
  <si>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</si>
  <si>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</si>
  <si>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</si>
  <si>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</si>
  <si>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</si>
  <si>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</si>
  <si>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</si>
  <si>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</si>
  <si>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</si>
  <si>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</si>
  <si>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</si>
  <si>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</si>
  <si>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</si>
  <si>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</si>
  <si>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</si>
  <si>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</si>
  <si>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</si>
  <si>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</si>
  <si>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</si>
  <si>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</si>
  <si>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</si>
  <si>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</si>
  <si>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</si>
  <si>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</si>
  <si>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</si>
  <si>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</si>
  <si>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</si>
  <si>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</si>
  <si>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</si>
  <si>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</si>
  <si>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</si>
  <si>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</si>
  <si>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</si>
  <si>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</si>
  <si>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</si>
  <si>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</si>
  <si>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</si>
  <si>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</si>
  <si>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</si>
  <si>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</si>
  <si>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</si>
  <si>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</si>
  <si>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</si>
  <si>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</si>
  <si>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</si>
  <si>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</si>
  <si>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</si>
  <si>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</si>
  <si>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</si>
  <si>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</si>
  <si>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</si>
  <si>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</si>
  <si>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</si>
  <si>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</si>
  <si>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</si>
  <si>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</si>
  <si>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</si>
  <si>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</si>
  <si>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</si>
  <si>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</si>
  <si>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</si>
  <si>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</si>
  <si>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</si>
  <si>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</si>
  <si>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</si>
  <si>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</si>
  <si>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</si>
  <si>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</si>
  <si>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</si>
  <si>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</si>
  <si>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</si>
  <si>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</si>
  <si>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</si>
  <si>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</si>
  <si>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</si>
  <si>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</si>
  <si>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</si>
  <si>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</si>
  <si>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</si>
  <si>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</si>
  <si>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</si>
  <si>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</si>
  <si>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</si>
  <si>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</si>
  <si>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</si>
  <si>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</si>
  <si>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</si>
  <si>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</si>
  <si>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</si>
  <si>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</si>
  <si>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</si>
  <si>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</si>
  <si>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</si>
  <si>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</si>
  <si>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</si>
  <si>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</si>
  <si>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</si>
  <si>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</si>
  <si>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</si>
  <si>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</si>
  <si>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</si>
  <si>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</si>
  <si>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</si>
  <si>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</si>
  <si>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</si>
  <si>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</si>
  <si>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</si>
  <si>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</si>
  <si>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</si>
  <si>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</si>
  <si>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</si>
  <si>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</si>
  <si>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</si>
  <si>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</si>
  <si>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</si>
  <si>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</si>
  <si>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</si>
  <si>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</si>
  <si>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</si>
  <si>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</si>
  <si>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</si>
  <si>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</si>
  <si>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</si>
  <si>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</si>
  <si>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</si>
  <si>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</si>
  <si>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</si>
  <si>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</si>
  <si>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</si>
  <si>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</si>
  <si>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</si>
  <si>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</si>
  <si>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</si>
  <si>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</si>
  <si>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</si>
  <si>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</si>
  <si>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</si>
  <si>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</si>
  <si>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</si>
  <si>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</si>
  <si>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</si>
  <si>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</si>
  <si>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</si>
  <si>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</si>
  <si>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</si>
  <si>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</si>
  <si>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</si>
  <si>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</si>
  <si>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</si>
  <si>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</si>
  <si>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</si>
  <si>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</si>
  <si>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</si>
  <si>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</si>
  <si>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</si>
  <si>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</si>
  <si>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</si>
  <si>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</si>
  <si>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</si>
  <si>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</si>
  <si>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</si>
  <si>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</si>
  <si>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</si>
  <si>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</si>
  <si>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</si>
  <si>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</si>
  <si>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</si>
  <si>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</si>
  <si>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</si>
  <si>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</si>
  <si>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</si>
  <si>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</si>
  <si>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</si>
  <si>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</si>
  <si>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</si>
  <si>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</si>
  <si>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</si>
  <si>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</si>
  <si>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</si>
  <si>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</si>
  <si>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</si>
  <si>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</si>
  <si>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</si>
  <si>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</si>
  <si>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</si>
  <si>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</si>
  <si>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</si>
  <si>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</si>
  <si>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</si>
  <si>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</si>
  <si>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</si>
  <si>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</si>
  <si>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</si>
  <si>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</si>
  <si>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</si>
  <si>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</si>
  <si>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</si>
  <si>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</si>
  <si>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</si>
  <si>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</si>
  <si>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</si>
  <si>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</si>
  <si>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</si>
  <si>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</si>
  <si>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</si>
  <si>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</si>
  <si>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</si>
  <si>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</si>
  <si>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</si>
  <si>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</si>
  <si>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</si>
  <si>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</si>
  <si>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</si>
  <si>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</si>
  <si>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</si>
  <si>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</si>
  <si>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</si>
  <si>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</si>
  <si>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</si>
  <si>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</si>
  <si>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</si>
  <si>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</si>
  <si>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</si>
  <si>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</si>
  <si>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</si>
  <si>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</si>
  <si>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</si>
  <si>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</si>
  <si>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</si>
  <si>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</si>
  <si>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</si>
  <si>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</si>
  <si>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</si>
  <si>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</si>
  <si>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</si>
  <si>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</si>
  <si>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</si>
  <si>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</si>
  <si>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</si>
  <si>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</si>
  <si>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</si>
  <si>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</si>
  <si>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</si>
  <si>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</si>
  <si>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</si>
  <si>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</si>
  <si>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</si>
  <si>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</si>
  <si>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</si>
  <si>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</si>
  <si>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</si>
  <si>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</si>
  <si>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</si>
  <si>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</si>
  <si>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</si>
  <si>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</si>
  <si>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</si>
  <si>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</si>
  <si>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</si>
  <si>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</si>
  <si>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</si>
  <si>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</si>
  <si>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</si>
  <si>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</si>
  <si>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</si>
  <si>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</si>
  <si>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</si>
  <si>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</si>
  <si>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</si>
  <si>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</si>
  <si>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</si>
  <si>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</si>
  <si>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</si>
  <si>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</si>
  <si>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</si>
  <si>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</si>
  <si>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</si>
  <si>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</si>
  <si>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</si>
  <si>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</si>
  <si>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</si>
  <si>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</si>
  <si>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</si>
  <si>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</si>
  <si>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</si>
  <si>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</si>
  <si>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</si>
  <si>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</si>
  <si>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</si>
  <si>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</si>
  <si>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</si>
  <si>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</si>
  <si>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</si>
  <si>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</si>
  <si>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</si>
  <si>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</si>
  <si>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</si>
  <si>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</si>
  <si>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</si>
  <si>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</si>
  <si>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</si>
  <si>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</si>
  <si>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</si>
  <si>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</si>
  <si>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</si>
  <si>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</si>
  <si>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</si>
  <si>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</si>
  <si>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</si>
  <si>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</si>
  <si>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</si>
  <si>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</si>
  <si>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</si>
  <si>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</si>
  <si>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</si>
  <si>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</si>
  <si>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</si>
  <si>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</si>
  <si>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</si>
  <si>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</si>
  <si>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</si>
  <si>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</si>
  <si>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</si>
  <si>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</si>
  <si>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</si>
  <si>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</si>
  <si>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</si>
  <si>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</si>
  <si>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</si>
  <si>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</si>
  <si>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</si>
  <si>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</si>
  <si>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</si>
  <si>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</si>
  <si>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</si>
  <si>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</si>
  <si>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</si>
  <si>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</si>
  <si>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</si>
  <si>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</si>
  <si>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</si>
  <si>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</si>
  <si>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</si>
  <si>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</si>
  <si>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</si>
  <si>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</si>
  <si>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</si>
  <si>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</si>
  <si>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</si>
  <si>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</si>
  <si>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</si>
  <si>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</si>
  <si>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</si>
  <si>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</si>
  <si>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</si>
  <si>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</si>
  <si>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</si>
  <si>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</si>
  <si>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</si>
  <si>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</si>
  <si>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</si>
  <si>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</si>
  <si>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</si>
  <si>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</si>
  <si>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</si>
  <si>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</si>
  <si>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</si>
  <si>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</si>
  <si>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</si>
  <si>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</si>
  <si>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</si>
  <si>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</si>
  <si>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</si>
  <si>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</si>
  <si>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</si>
  <si>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</si>
  <si>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</si>
  <si>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</si>
  <si>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</si>
  <si>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</si>
  <si>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</si>
  <si>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</si>
  <si>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</si>
  <si>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</si>
  <si>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</si>
  <si>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</si>
  <si>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</si>
  <si>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</si>
  <si>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</si>
  <si>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</si>
  <si>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</si>
  <si>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</si>
  <si>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</si>
  <si>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</si>
  <si>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</si>
  <si>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</si>
  <si>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</si>
  <si>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</si>
  <si>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</si>
  <si>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</si>
  <si>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</si>
  <si>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</si>
  <si>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</si>
  <si>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</si>
  <si>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</si>
  <si>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</si>
  <si>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</si>
  <si>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</si>
  <si>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</si>
  <si>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</si>
  <si>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</si>
  <si>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</si>
  <si>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</si>
  <si>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</si>
  <si>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</si>
  <si>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</si>
  <si>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</si>
  <si>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</si>
  <si>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</si>
  <si>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</si>
  <si>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</si>
  <si>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</si>
  <si>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</si>
  <si>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</si>
  <si>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</si>
  <si>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</si>
  <si>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</si>
  <si>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</si>
  <si>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</si>
  <si>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</si>
  <si>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</si>
  <si>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</si>
  <si>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</si>
  <si>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</si>
  <si>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</si>
  <si>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</si>
  <si>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</si>
  <si>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</si>
  <si>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</si>
  <si>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</si>
  <si>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</si>
  <si>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</si>
  <si>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</si>
  <si>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</si>
  <si>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</si>
  <si>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</si>
  <si>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</si>
  <si>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</si>
  <si>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</si>
  <si>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</si>
  <si>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</si>
  <si>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</si>
  <si>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</si>
  <si>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</si>
  <si>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</si>
  <si>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</si>
  <si>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</si>
  <si>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</si>
  <si>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</si>
  <si>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</si>
  <si>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</si>
  <si>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</si>
  <si>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</si>
  <si>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</si>
  <si>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</si>
  <si>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</si>
  <si>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</si>
  <si>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</si>
  <si>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</si>
  <si>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</si>
  <si>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</si>
  <si>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</si>
  <si>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</si>
  <si>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</si>
  <si>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</si>
  <si>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</si>
  <si>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</si>
  <si>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</si>
  <si>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</si>
  <si>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</si>
  <si>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</si>
  <si>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</si>
  <si>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</si>
  <si>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</si>
  <si>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</si>
  <si>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</si>
  <si>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</si>
  <si>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</si>
  <si>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</si>
  <si>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</si>
  <si>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</si>
  <si>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</si>
  <si>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</si>
  <si>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</si>
  <si>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</si>
  <si>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</si>
  <si>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</si>
  <si>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</si>
  <si>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</si>
  <si>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</si>
  <si>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</si>
  <si>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</si>
  <si>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</si>
  <si>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</si>
  <si>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</si>
  <si>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</si>
  <si>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</si>
  <si>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</si>
  <si>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</si>
  <si>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</si>
  <si>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</si>
  <si>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</si>
  <si>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</si>
  <si>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</si>
  <si>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</si>
  <si>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</si>
  <si>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</si>
  <si>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</si>
  <si>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</si>
  <si>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</si>
  <si>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</si>
  <si>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</si>
  <si>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</si>
  <si>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</si>
  <si>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</si>
  <si>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</si>
  <si>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</si>
  <si>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</si>
  <si>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</si>
  <si>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</si>
  <si>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</si>
  <si>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</si>
  <si>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</si>
  <si>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</si>
  <si>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</si>
  <si>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</si>
  <si>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</si>
  <si>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</si>
  <si>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</si>
  <si>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</si>
  <si>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</si>
  <si>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</si>
  <si>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</si>
  <si>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</si>
  <si>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</si>
  <si>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</si>
  <si>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</si>
  <si>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</si>
  <si>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</si>
  <si>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</si>
  <si>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</si>
  <si>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</si>
  <si>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</si>
  <si>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</si>
  <si>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</si>
  <si>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</si>
  <si>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</si>
  <si>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</si>
  <si>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</si>
  <si>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</si>
  <si>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</si>
  <si>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</si>
  <si>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</si>
  <si>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</si>
  <si>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</si>
  <si>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</si>
  <si>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</si>
  <si>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</si>
  <si>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</si>
  <si>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</si>
  <si>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</si>
  <si>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</si>
  <si>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</si>
  <si>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</si>
  <si>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</si>
  <si>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</si>
  <si>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</si>
  <si>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</si>
  <si>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</si>
  <si>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</si>
  <si>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</si>
  <si>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</si>
  <si>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</si>
  <si>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</si>
  <si>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</si>
  <si>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</si>
  <si>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</si>
  <si>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</si>
  <si>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</si>
  <si>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</si>
  <si>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</si>
  <si>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</si>
  <si>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</si>
  <si>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</si>
  <si>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</si>
  <si>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</si>
  <si>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</si>
  <si>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</si>
  <si>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</si>
  <si>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</si>
  <si>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</si>
  <si>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</si>
  <si>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</si>
  <si>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</si>
  <si>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</si>
  <si>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</si>
  <si>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</si>
  <si>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</si>
  <si>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</si>
  <si>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</si>
  <si>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</si>
  <si>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</si>
  <si>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</si>
  <si>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</si>
  <si>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</si>
  <si>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</si>
  <si>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</si>
  <si>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</si>
  <si>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</si>
  <si>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</si>
  <si>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</si>
  <si>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</si>
  <si>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</si>
  <si>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</si>
  <si>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</si>
  <si>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</si>
  <si>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</si>
  <si>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</si>
  <si>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</si>
  <si>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</si>
  <si>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</si>
  <si>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</si>
  <si>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</si>
  <si>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</si>
  <si>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</si>
  <si>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</si>
  <si>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</si>
  <si>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</si>
  <si>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</si>
  <si>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</si>
  <si>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</si>
  <si>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</si>
  <si>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</si>
  <si>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</si>
  <si>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</si>
  <si>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</si>
  <si>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</si>
  <si>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</si>
  <si>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</si>
  <si>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</si>
  <si>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</si>
  <si>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</si>
  <si>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</si>
  <si>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</si>
  <si>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</si>
  <si>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</si>
  <si>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</si>
  <si>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</si>
  <si>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</si>
  <si>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</si>
  <si>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</si>
  <si>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</si>
  <si>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</si>
  <si>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</si>
  <si>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</si>
  <si>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</si>
  <si>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</si>
  <si>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</si>
  <si>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</si>
  <si>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</si>
  <si>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</si>
  <si>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</si>
  <si>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</si>
  <si>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</si>
  <si>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</si>
  <si>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</si>
  <si>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</si>
  <si>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</si>
  <si>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</si>
  <si>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</si>
  <si>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</si>
  <si>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</si>
  <si>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</si>
  <si>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</si>
  <si>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</si>
  <si>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</si>
  <si>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</si>
  <si>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</si>
  <si>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</si>
  <si>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</si>
  <si>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</si>
  <si>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</si>
  <si>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</si>
  <si>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</si>
  <si>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</si>
  <si>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</si>
  <si>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</si>
  <si>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</si>
  <si>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</si>
  <si>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</si>
  <si>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</si>
  <si>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</si>
  <si>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</si>
  <si>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</si>
  <si>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</si>
  <si>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</si>
  <si>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</si>
  <si>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</si>
  <si>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</si>
  <si>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</si>
  <si>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</si>
  <si>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</si>
  <si>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</si>
  <si>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</si>
  <si>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</si>
  <si>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</si>
  <si>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</si>
  <si>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</si>
  <si>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</si>
  <si>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</si>
  <si>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</si>
  <si>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</si>
  <si>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</si>
  <si>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</si>
  <si>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</si>
  <si>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</si>
  <si>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</si>
  <si>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</si>
  <si>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</si>
  <si>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</si>
  <si>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</si>
  <si>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</si>
  <si>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</si>
  <si>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</si>
  <si>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</si>
  <si>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</si>
  <si>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</si>
  <si>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</si>
  <si>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</si>
  <si>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</si>
  <si>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</si>
  <si>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</si>
  <si>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</si>
  <si>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</si>
  <si>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</si>
  <si>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</si>
  <si>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</si>
  <si>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</si>
  <si>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</si>
  <si>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</si>
  <si>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</si>
  <si>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</si>
  <si>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</si>
  <si>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</si>
  <si>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</si>
  <si>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</si>
  <si>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</si>
  <si>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</si>
  <si>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</si>
  <si>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</si>
  <si>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</si>
  <si>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</si>
  <si>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</si>
  <si>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</si>
  <si>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</si>
  <si>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</si>
  <si>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</si>
  <si>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</si>
  <si>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</si>
  <si>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</si>
  <si>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</si>
  <si>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</si>
  <si>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</si>
  <si>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</si>
  <si>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</si>
  <si>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</si>
  <si>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</si>
  <si>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</si>
  <si>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</si>
  <si>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</si>
  <si>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</si>
  <si>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</si>
  <si>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</si>
  <si>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</si>
  <si>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</si>
  <si>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</si>
  <si>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</si>
  <si>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</si>
  <si>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</si>
  <si>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</si>
  <si>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</si>
  <si>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</si>
  <si>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</si>
  <si>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</si>
  <si>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</si>
  <si>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</si>
  <si>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</si>
  <si>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</si>
  <si>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</si>
  <si>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</si>
  <si>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</si>
  <si>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</si>
  <si>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</si>
  <si>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</si>
  <si>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</si>
  <si>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</si>
  <si>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</si>
  <si>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</si>
  <si>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</si>
  <si>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</si>
  <si>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</si>
  <si>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</si>
  <si>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</si>
  <si>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</si>
  <si>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</si>
  <si>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</si>
  <si>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</si>
  <si>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</si>
  <si>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</si>
  <si>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</si>
  <si>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</si>
  <si>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</si>
  <si>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</si>
  <si>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</si>
  <si>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</si>
  <si>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</si>
  <si>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</si>
  <si>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</si>
  <si>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</si>
  <si>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</si>
  <si>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</si>
  <si>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</si>
  <si>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</si>
  <si>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</si>
  <si>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</si>
  <si>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</si>
  <si>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</si>
  <si>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</si>
  <si>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</si>
  <si>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</si>
  <si>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</si>
  <si>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</si>
  <si>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</si>
  <si>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</si>
  <si>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</si>
  <si>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</si>
  <si>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</si>
  <si>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</si>
  <si>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</si>
  <si>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</si>
  <si>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</si>
  <si>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</si>
  <si>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</si>
  <si>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</si>
  <si>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</si>
  <si>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</si>
  <si>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</si>
  <si>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</si>
  <si>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</si>
  <si>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</si>
  <si>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</si>
  <si>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</si>
  <si>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</si>
  <si>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</si>
  <si>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</si>
  <si>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</si>
  <si>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</si>
  <si>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</si>
  <si>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</si>
  <si>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</si>
  <si>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</si>
  <si>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</si>
  <si>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</si>
  <si>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</si>
  <si>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</si>
  <si>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</si>
  <si>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</si>
  <si>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</si>
  <si>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</si>
  <si>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</si>
  <si>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</si>
  <si>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</si>
  <si>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</si>
  <si>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</si>
  <si>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</si>
  <si>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</si>
  <si>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</si>
  <si>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</si>
  <si>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</si>
  <si>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</si>
  <si>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</si>
  <si>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</si>
  <si>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</si>
  <si>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</si>
  <si>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</si>
  <si>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</si>
  <si>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</si>
  <si>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</si>
  <si>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</si>
  <si>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</si>
  <si>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</si>
  <si>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</si>
  <si>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</si>
  <si>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</si>
  <si>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</si>
  <si>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</si>
  <si>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</si>
  <si>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</si>
  <si>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</si>
  <si>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</si>
  <si>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</si>
  <si>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</si>
  <si>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</si>
  <si>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</si>
  <si>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</si>
  <si>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</si>
  <si>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</si>
  <si>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</si>
  <si>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</si>
  <si>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</si>
  <si>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</si>
  <si>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</si>
  <si>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</si>
  <si>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</si>
  <si>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</si>
  <si>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</si>
  <si>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</si>
  <si>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</si>
  <si>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</si>
  <si>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</si>
  <si>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</si>
  <si>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</si>
  <si>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</si>
  <si>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</si>
  <si>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</si>
  <si>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</si>
  <si>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</si>
  <si>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</si>
  <si>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</si>
  <si>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</si>
  <si>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</si>
  <si>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</si>
  <si>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</si>
  <si>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</si>
  <si>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</si>
  <si>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</si>
  <si>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</si>
  <si>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</si>
  <si>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</si>
  <si>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</si>
  <si>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</si>
  <si>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</si>
  <si>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</si>
  <si>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</si>
  <si>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</si>
  <si>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</si>
  <si>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</si>
  <si>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</si>
  <si>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</si>
  <si>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</si>
  <si>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</si>
  <si>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</si>
  <si>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</si>
  <si>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</si>
  <si>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</si>
  <si>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</si>
  <si>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</si>
  <si>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</si>
  <si>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</si>
  <si>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</si>
  <si>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</si>
  <si>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</si>
  <si>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</si>
  <si>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</si>
  <si>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</si>
  <si>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</si>
  <si>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</si>
  <si>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</si>
  <si>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</si>
  <si>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</si>
  <si>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</si>
  <si>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</si>
  <si>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</si>
  <si>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</si>
  <si>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</si>
  <si>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</si>
  <si>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</si>
  <si>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</si>
  <si>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</si>
  <si>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</si>
  <si>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</si>
  <si>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</si>
  <si>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</si>
  <si>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</si>
  <si>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</si>
  <si>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</si>
  <si>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</si>
  <si>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</si>
  <si>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</si>
  <si>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</si>
  <si>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</si>
  <si>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</si>
  <si>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</si>
  <si>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</si>
  <si>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</si>
  <si>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</si>
  <si>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</si>
  <si>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</si>
  <si>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</si>
  <si>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</si>
  <si>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</si>
  <si>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</si>
  <si>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</si>
  <si>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</si>
  <si>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</si>
  <si>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</si>
  <si>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</si>
  <si>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</si>
  <si>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</si>
  <si>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</si>
  <si>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</si>
  <si>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</si>
  <si>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</si>
  <si>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</si>
  <si>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</si>
  <si>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</si>
  <si>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</si>
  <si>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</si>
  <si>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</si>
  <si>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</si>
  <si>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</si>
  <si>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</si>
  <si>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</si>
  <si>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</si>
  <si>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</si>
  <si>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</si>
  <si>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</si>
  <si>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</si>
  <si>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</si>
  <si>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</si>
  <si>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</si>
  <si>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</si>
  <si>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</si>
  <si>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</si>
  <si>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</si>
  <si>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</si>
  <si>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</si>
  <si>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</si>
  <si>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</si>
  <si>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</si>
  <si>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</si>
  <si>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</si>
  <si>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</si>
  <si>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</si>
  <si>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</si>
  <si>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</si>
  <si>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</si>
  <si>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</si>
  <si>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</si>
  <si>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</si>
  <si>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</si>
  <si>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</si>
  <si>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</si>
  <si>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</si>
  <si>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</si>
  <si>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</si>
  <si>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</si>
  <si>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</si>
  <si>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</si>
  <si>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</si>
  <si>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</si>
  <si>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</si>
  <si>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</si>
  <si>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</si>
  <si>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</si>
  <si>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</si>
  <si>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</si>
  <si>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</si>
  <si>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</si>
  <si>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</si>
  <si>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</si>
  <si>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</si>
  <si>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</si>
  <si>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</si>
  <si>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</si>
  <si>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</si>
  <si>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</si>
  <si>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</si>
  <si>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</si>
  <si>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</si>
  <si>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</si>
  <si>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</si>
  <si>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</si>
  <si>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</si>
  <si>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</si>
  <si>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</si>
  <si>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</si>
  <si>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</si>
  <si>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</si>
  <si>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</si>
  <si>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</si>
  <si>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</si>
  <si>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</si>
  <si>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</si>
  <si>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</si>
  <si>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</si>
  <si>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</si>
  <si>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</si>
  <si>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</si>
  <si>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</si>
  <si>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</si>
  <si>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</si>
  <si>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</si>
  <si>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</si>
  <si>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</si>
  <si>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</si>
  <si>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</si>
  <si>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</si>
  <si>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</si>
  <si>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</si>
  <si>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</si>
  <si>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</si>
  <si>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</si>
  <si>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</si>
  <si>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</si>
  <si>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</si>
  <si>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</si>
  <si>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</si>
  <si>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</si>
  <si>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</si>
  <si>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</si>
  <si>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</si>
  <si>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</si>
  <si>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</si>
  <si>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</si>
  <si>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</si>
  <si>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</si>
  <si>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</si>
  <si>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</si>
  <si>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</si>
  <si>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</si>
  <si>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</si>
  <si>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</si>
  <si>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</si>
  <si>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</si>
  <si>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</si>
  <si>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</si>
  <si>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</si>
  <si>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</si>
  <si>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</si>
  <si>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</si>
  <si>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</si>
  <si>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</si>
  <si>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</si>
  <si>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</si>
  <si>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</si>
  <si>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</si>
  <si>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</si>
  <si>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</si>
  <si>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</si>
  <si>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</si>
  <si>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</si>
  <si>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</si>
  <si>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</si>
  <si>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</si>
  <si>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</si>
  <si>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</si>
  <si>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</si>
  <si>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</si>
  <si>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</si>
  <si>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</si>
  <si>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</si>
  <si>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</si>
  <si>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</si>
  <si>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</si>
  <si>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</si>
  <si>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</si>
  <si>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</si>
  <si>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</si>
  <si>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</si>
  <si>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</si>
  <si>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</si>
  <si>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</si>
  <si>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</si>
  <si>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</si>
  <si>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</si>
  <si>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</si>
  <si>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</si>
  <si>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</si>
  <si>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</si>
  <si>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</si>
  <si>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</si>
  <si>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</si>
  <si>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</si>
  <si>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</si>
  <si>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</si>
  <si>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</si>
  <si>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</si>
  <si>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</si>
  <si>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</si>
  <si>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</si>
  <si>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</si>
  <si>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</si>
  <si>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</si>
  <si>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</si>
  <si>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</si>
  <si>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</si>
  <si>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</si>
  <si>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</si>
  <si>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</si>
  <si>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</si>
  <si>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</si>
  <si>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</si>
  <si>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</si>
  <si>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</si>
  <si>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</si>
  <si>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</si>
  <si>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</si>
  <si>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</si>
  <si>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</si>
  <si>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</si>
  <si>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</si>
  <si>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</si>
  <si>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</si>
  <si>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</si>
  <si>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</si>
  <si>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</si>
  <si>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</si>
  <si>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</si>
  <si>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</si>
  <si>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</si>
  <si>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</si>
  <si>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</si>
  <si>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</si>
  <si>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</si>
  <si>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</si>
  <si>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</si>
  <si>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</si>
  <si>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</si>
  <si>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</si>
  <si>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</si>
  <si>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</si>
  <si>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</si>
  <si>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</si>
  <si>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</si>
  <si>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</si>
  <si>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</si>
  <si>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</si>
  <si>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</si>
  <si>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</si>
  <si>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</si>
  <si>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</si>
  <si>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</si>
  <si>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</si>
  <si>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</si>
  <si>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</si>
  <si>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</si>
  <si>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</si>
  <si>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</si>
  <si>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</si>
  <si>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</si>
  <si>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</si>
  <si>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</si>
  <si>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</si>
  <si>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</si>
  <si>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</si>
  <si>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</si>
  <si>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</si>
  <si>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</si>
  <si>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</si>
  <si>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</si>
  <si>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</si>
  <si>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</si>
  <si>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</si>
  <si>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</si>
  <si>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</si>
  <si>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</si>
  <si>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</si>
  <si>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</si>
  <si>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</si>
  <si>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</si>
  <si>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</si>
  <si>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</si>
  <si>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</si>
  <si>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</si>
  <si>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</si>
  <si>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</si>
  <si>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</si>
  <si>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</si>
  <si>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</si>
  <si>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</si>
  <si>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</si>
  <si>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</si>
  <si>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</si>
  <si>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</si>
  <si>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</si>
  <si>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</si>
  <si>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</si>
  <si>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</si>
  <si>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</si>
  <si>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</si>
  <si>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</si>
  <si>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</si>
  <si>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</si>
  <si>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</si>
  <si>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</si>
  <si>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</si>
  <si>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</si>
  <si>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</si>
  <si>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</si>
  <si>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</si>
  <si>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</si>
  <si>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</si>
  <si>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</si>
  <si>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</si>
  <si>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</si>
  <si>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</si>
  <si>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</si>
  <si>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</si>
  <si>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</si>
  <si>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</si>
  <si>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</si>
  <si>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</si>
  <si>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</si>
  <si>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</si>
  <si>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</si>
  <si>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</si>
  <si>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</si>
  <si>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</si>
  <si>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</si>
  <si>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</si>
  <si>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</si>
  <si>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</si>
  <si>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</si>
  <si>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</si>
  <si>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</si>
  <si>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</si>
  <si>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</si>
  <si>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</si>
  <si>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</si>
  <si>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</si>
  <si>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</si>
  <si>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</si>
  <si>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</si>
  <si>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</si>
  <si>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</si>
  <si>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</si>
  <si>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</si>
  <si>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</si>
  <si>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</si>
  <si>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</si>
  <si>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</si>
  <si>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</si>
  <si>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</si>
  <si>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</si>
  <si>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</si>
  <si>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</si>
  <si>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</si>
  <si>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</si>
  <si>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</si>
  <si>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</si>
  <si>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</si>
  <si>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</si>
  <si>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</si>
  <si>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</si>
  <si>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</si>
  <si>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</si>
  <si>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</si>
  <si>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</si>
  <si>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</si>
  <si>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</si>
  <si>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</si>
  <si>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</si>
  <si>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</si>
  <si>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</si>
  <si>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</si>
  <si>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</si>
  <si>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</si>
  <si>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</si>
  <si>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</si>
  <si>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</si>
  <si>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</si>
  <si>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</si>
  <si>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</si>
  <si>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</si>
  <si>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</si>
  <si>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</si>
  <si>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</si>
  <si>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</si>
  <si>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</si>
  <si>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</si>
  <si>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</si>
  <si>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</si>
  <si>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</si>
  <si>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</si>
  <si>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</si>
  <si>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</si>
  <si>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</si>
  <si>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</si>
  <si>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</si>
  <si>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</si>
  <si>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</si>
  <si>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</si>
  <si>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</si>
  <si>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</si>
  <si>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</si>
  <si>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</si>
  <si>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</si>
  <si>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</si>
  <si>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</si>
  <si>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</si>
  <si>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</si>
  <si>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</si>
  <si>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</si>
  <si>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</si>
  <si>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</si>
  <si>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</si>
  <si>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</si>
  <si>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</si>
  <si>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</si>
  <si>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</si>
  <si>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</si>
  <si>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</si>
  <si>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</si>
  <si>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</si>
  <si>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</si>
  <si>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</si>
  <si>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</si>
  <si>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</si>
  <si>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</si>
  <si>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</si>
  <si>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</si>
  <si>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</si>
  <si>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</si>
  <si>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</si>
  <si>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</si>
  <si>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</si>
  <si>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</si>
  <si>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</si>
  <si>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</si>
  <si>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</si>
  <si>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</si>
  <si>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</si>
  <si>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</si>
  <si>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</si>
  <si>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</si>
  <si>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</si>
  <si>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</si>
  <si>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</si>
  <si>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</si>
  <si>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</si>
  <si>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</si>
  <si>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</si>
  <si>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</si>
  <si>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</si>
  <si>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</si>
  <si>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</si>
  <si>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</si>
  <si>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</si>
  <si>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</si>
  <si>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</si>
  <si>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</si>
  <si>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</si>
  <si>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</si>
  <si>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</si>
  <si>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</si>
  <si>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</si>
  <si>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</si>
  <si>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</si>
  <si>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</si>
  <si>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</si>
  <si>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</si>
  <si>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</si>
  <si>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</si>
  <si>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</si>
  <si>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</si>
  <si>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</si>
  <si>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</si>
  <si>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</si>
  <si>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</si>
  <si>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</si>
  <si>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</si>
  <si>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</si>
  <si>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</si>
  <si>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</si>
  <si>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</si>
  <si>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</si>
  <si>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</si>
  <si>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</si>
  <si>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</si>
  <si>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</si>
  <si>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</si>
  <si>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</si>
  <si>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</si>
  <si>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</si>
  <si>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</si>
  <si>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</si>
  <si>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</si>
  <si>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</si>
  <si>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</si>
  <si>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</si>
  <si>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</si>
  <si>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</si>
  <si>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</si>
  <si>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</si>
  <si>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</si>
  <si>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</si>
  <si>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</si>
  <si>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</si>
  <si>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</si>
  <si>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</si>
  <si>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</si>
  <si>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</si>
  <si>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</si>
  <si>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</si>
  <si>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</si>
  <si>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</si>
  <si>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</si>
  <si>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</si>
  <si>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</si>
  <si>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</si>
  <si>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</si>
  <si>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</si>
  <si>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</si>
  <si>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</si>
  <si>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</si>
  <si>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</si>
  <si>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</si>
  <si>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</si>
  <si>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</si>
  <si>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</si>
  <si>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</si>
  <si>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</si>
  <si>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</si>
  <si>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</si>
  <si>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</si>
  <si>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</si>
  <si>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</si>
  <si>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</si>
  <si>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</si>
  <si>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</si>
  <si>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</si>
  <si>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</si>
  <si>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</si>
  <si>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</si>
  <si>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</si>
  <si>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</si>
  <si>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</si>
  <si>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</si>
  <si>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</si>
  <si>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</si>
  <si>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</si>
  <si>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</si>
  <si>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</si>
  <si>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</si>
  <si>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</si>
  <si>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</si>
  <si>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</si>
  <si>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</si>
  <si>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</si>
  <si>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</si>
  <si>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</si>
  <si>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</si>
  <si>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</si>
  <si>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</si>
  <si>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</si>
  <si>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</si>
  <si>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</si>
  <si>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</si>
  <si>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</si>
  <si>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</si>
  <si>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</si>
  <si>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</si>
  <si>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</si>
  <si>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</si>
  <si>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</si>
  <si>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</si>
  <si>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</si>
  <si>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</si>
  <si>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</si>
  <si>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</si>
  <si>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</si>
  <si>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</si>
  <si>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</si>
  <si>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</si>
  <si>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</si>
  <si>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</si>
  <si>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</si>
  <si>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</si>
  <si>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</si>
  <si>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</si>
  <si>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</si>
  <si>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</si>
  <si>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</si>
  <si>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</si>
  <si>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</si>
  <si>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</si>
  <si>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</si>
  <si>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</si>
  <si>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</si>
  <si>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</si>
  <si>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</si>
  <si>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</si>
  <si>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</si>
  <si>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</si>
  <si>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</si>
  <si>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</si>
  <si>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</si>
  <si>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</si>
  <si>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</si>
  <si>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</si>
  <si>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</si>
  <si>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</si>
  <si>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</si>
  <si>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</si>
  <si>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</si>
  <si>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</si>
  <si>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</si>
  <si>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</si>
  <si>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</si>
  <si>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</si>
  <si>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</si>
  <si>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</si>
  <si>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</si>
  <si>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</si>
  <si>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</si>
  <si>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</si>
  <si>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</si>
  <si>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</si>
  <si>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</si>
  <si>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</si>
  <si>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</si>
  <si>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</si>
  <si>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</si>
  <si>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</si>
  <si>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</si>
  <si>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</si>
  <si>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</si>
  <si>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</si>
  <si>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</si>
  <si>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</si>
  <si>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</si>
  <si>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</si>
  <si>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</si>
  <si>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</si>
  <si>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</si>
  <si>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</si>
  <si>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</si>
  <si>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</si>
  <si>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</si>
  <si>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</si>
  <si>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</si>
  <si>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</si>
  <si>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</si>
  <si>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</si>
  <si>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</si>
  <si>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</si>
  <si>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</si>
  <si>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</si>
  <si>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</si>
  <si>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</si>
  <si>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</si>
  <si>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</si>
  <si>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</si>
  <si>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</si>
  <si>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</si>
  <si>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</si>
  <si>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</si>
  <si>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</si>
  <si>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</si>
  <si>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</si>
  <si>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</si>
  <si>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</si>
  <si>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</si>
  <si>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</si>
  <si>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</si>
  <si>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</si>
  <si>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</si>
  <si>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</si>
  <si>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</si>
  <si>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</si>
  <si>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</si>
  <si>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</si>
  <si>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</si>
  <si>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</si>
  <si>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</si>
  <si>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</si>
  <si>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</si>
  <si>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</si>
  <si>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</si>
  <si>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</si>
  <si>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</si>
  <si>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</si>
  <si>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</si>
  <si>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</si>
  <si>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</si>
  <si>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</si>
  <si>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</si>
  <si>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</si>
  <si>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</si>
  <si>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</si>
  <si>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</si>
  <si>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</si>
  <si>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</si>
  <si>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</si>
  <si>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</si>
  <si>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</si>
  <si>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</si>
  <si>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</si>
  <si>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</si>
  <si>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</si>
  <si>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</si>
  <si>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</si>
  <si>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</si>
  <si>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</si>
  <si>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</si>
  <si>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</si>
  <si>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</si>
  <si>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</si>
  <si>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</si>
  <si>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</si>
  <si>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</si>
  <si>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</si>
  <si>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</si>
  <si>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</si>
  <si>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</si>
  <si>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</si>
  <si>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</si>
  <si>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</si>
  <si>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</si>
  <si>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</si>
  <si>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</si>
  <si>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</si>
  <si>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</si>
  <si>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</si>
  <si>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</si>
  <si>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</si>
  <si>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</si>
  <si>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</si>
  <si>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</si>
  <si>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</si>
  <si>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</si>
  <si>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</si>
  <si>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</si>
  <si>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</si>
  <si>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</si>
  <si>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</si>
  <si>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</si>
  <si>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</si>
  <si>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</si>
  <si>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</si>
  <si>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</si>
  <si>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</si>
  <si>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</si>
  <si>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</si>
  <si>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</si>
  <si>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</si>
  <si>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</si>
  <si>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</si>
  <si>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</si>
  <si>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</si>
  <si>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</si>
  <si>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</si>
  <si>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</si>
  <si>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</si>
  <si>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</si>
  <si>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</si>
  <si>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</si>
  <si>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</si>
  <si>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</si>
  <si>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</si>
  <si>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</si>
  <si>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</si>
  <si>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</si>
  <si>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</si>
  <si>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</si>
  <si>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</si>
  <si>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</si>
  <si>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</si>
  <si>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</si>
  <si>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</si>
  <si>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</si>
  <si>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</si>
  <si>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</si>
  <si>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</si>
  <si>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</si>
  <si>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</si>
  <si>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</si>
  <si>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</si>
  <si>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</si>
  <si>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</si>
  <si>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</si>
  <si>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</si>
  <si>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</si>
  <si>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</si>
  <si>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</si>
  <si>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</si>
  <si>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</si>
  <si>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</si>
  <si>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</si>
  <si>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</si>
  <si>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</si>
  <si>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</si>
  <si>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</si>
  <si>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</si>
  <si>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</si>
  <si>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</si>
  <si>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</si>
  <si>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</si>
  <si>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</si>
  <si>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</si>
  <si>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</si>
  <si>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</si>
  <si>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</si>
  <si>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</si>
  <si>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</si>
  <si>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</si>
  <si>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</si>
  <si>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</si>
  <si>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</si>
  <si>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</si>
  <si>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</si>
  <si>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</si>
  <si>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</si>
  <si>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</si>
  <si>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</si>
  <si>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</si>
  <si>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</si>
  <si>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</si>
  <si>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</si>
  <si>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</si>
  <si>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</si>
  <si>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</si>
  <si>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</si>
  <si>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</si>
  <si>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</si>
  <si>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</si>
  <si>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</si>
  <si>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</si>
  <si>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</si>
  <si>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</si>
  <si>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</si>
  <si>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</si>
  <si>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</si>
  <si>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</si>
  <si>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</si>
  <si>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</si>
  <si>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</si>
  <si>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</si>
  <si>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</si>
  <si>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</si>
  <si>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</si>
  <si>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</si>
  <si>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</si>
  <si>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</si>
  <si>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</si>
  <si>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</si>
  <si>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</si>
  <si>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</si>
  <si>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</si>
  <si>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</si>
  <si>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</si>
  <si>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</si>
  <si>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</si>
  <si>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</si>
  <si>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</si>
  <si>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</si>
  <si>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</si>
  <si>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</si>
  <si>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</si>
  <si>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</si>
  <si>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</si>
  <si>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</si>
  <si>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</si>
  <si>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</si>
  <si>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</si>
  <si>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</si>
  <si>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</si>
  <si>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</si>
  <si>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</si>
  <si>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</si>
  <si>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</si>
  <si>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</si>
  <si>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</si>
  <si>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</si>
  <si>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</si>
  <si>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</si>
  <si>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</si>
  <si>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</si>
  <si>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</si>
  <si>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</si>
  <si>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</si>
  <si>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</si>
  <si>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</si>
  <si>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</si>
  <si>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</si>
  <si>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</si>
  <si>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</si>
  <si>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</si>
  <si>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</si>
  <si>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</si>
  <si>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</si>
  <si>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</si>
  <si>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</si>
  <si>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</si>
  <si>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</si>
  <si>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</si>
  <si>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</si>
  <si>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</si>
  <si>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</si>
  <si>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</si>
  <si>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</si>
  <si>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</si>
  <si>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</si>
  <si>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</si>
  <si>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</si>
  <si>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</si>
  <si>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</si>
  <si>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</si>
  <si>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</si>
  <si>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</si>
  <si>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</si>
  <si>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</si>
  <si>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</si>
  <si>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</si>
  <si>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</si>
  <si>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</si>
  <si>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</si>
  <si>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</si>
  <si>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</si>
  <si>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</si>
  <si>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</si>
  <si>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</si>
  <si>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</si>
  <si>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</si>
  <si>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</si>
  <si>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</si>
  <si>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</si>
  <si>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</si>
  <si>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</si>
  <si>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</si>
  <si>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</si>
  <si>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</si>
  <si>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</si>
  <si>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</si>
  <si>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</si>
  <si>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</si>
  <si>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</si>
  <si>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</si>
  <si>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</si>
  <si>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</si>
  <si>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</si>
  <si>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</si>
  <si>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</si>
  <si>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</si>
  <si>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</si>
  <si>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</si>
  <si>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</si>
  <si>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</si>
  <si>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</si>
  <si>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</si>
  <si>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</si>
  <si>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</si>
  <si>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</si>
  <si>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</si>
  <si>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</si>
  <si>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</si>
  <si>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</si>
  <si>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</si>
  <si>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</si>
  <si>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</si>
  <si>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</si>
  <si>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</si>
  <si>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</si>
  <si>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</si>
  <si>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</si>
  <si>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</si>
  <si>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</si>
  <si>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</si>
  <si>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</si>
  <si>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</si>
  <si>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</si>
  <si>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</si>
  <si>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</si>
  <si>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</si>
  <si>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</si>
  <si>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</si>
  <si>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</si>
  <si>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</si>
  <si>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</si>
  <si>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</si>
  <si>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</si>
  <si>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</si>
  <si>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</si>
  <si>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</si>
  <si>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</si>
  <si>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</si>
  <si>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</si>
  <si>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</si>
  <si>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</si>
  <si>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</si>
  <si>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</si>
  <si>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</si>
  <si>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</si>
  <si>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</si>
  <si>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</si>
  <si>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</si>
  <si>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</si>
  <si>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</si>
  <si>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</si>
  <si>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</si>
  <si>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</si>
  <si>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</si>
  <si>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</si>
  <si>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</si>
  <si>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</si>
  <si>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</si>
  <si>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</si>
  <si>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</si>
  <si>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</si>
  <si>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</si>
  <si>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</si>
  <si>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</si>
  <si>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</si>
  <si>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</si>
  <si>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</si>
  <si>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</si>
  <si>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</si>
  <si>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</si>
  <si>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</si>
  <si>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</si>
  <si>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</si>
  <si>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</si>
  <si>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</si>
  <si>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</si>
  <si>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</si>
  <si>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</si>
  <si>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</si>
  <si>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</si>
  <si>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</si>
  <si>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</si>
  <si>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</si>
  <si>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</si>
  <si>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</si>
  <si>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</si>
  <si>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</si>
  <si>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</si>
  <si>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</si>
  <si>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</si>
  <si>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</si>
  <si>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</si>
  <si>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</si>
  <si>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</si>
  <si>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</si>
  <si>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</si>
  <si>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</si>
  <si>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</si>
  <si>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</si>
  <si>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</si>
  <si>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</si>
  <si>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</si>
  <si>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</si>
  <si>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</si>
  <si>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</si>
  <si>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</si>
  <si>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</si>
  <si>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</si>
  <si>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</si>
  <si>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</si>
  <si>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</si>
  <si>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</si>
  <si>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</si>
  <si>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</si>
  <si>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</si>
  <si>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</si>
  <si>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</si>
  <si>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</si>
  <si>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</si>
  <si>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</si>
  <si>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</si>
  <si>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</si>
  <si>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</si>
  <si>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</si>
  <si>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</si>
  <si>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</si>
  <si>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</si>
  <si>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</si>
  <si>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</si>
  <si>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</si>
  <si>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</si>
  <si>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</si>
  <si>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</si>
  <si>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</si>
  <si>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</si>
  <si>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</si>
  <si>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</si>
  <si>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</si>
  <si>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</si>
  <si>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</si>
  <si>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</si>
  <si>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</si>
  <si>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</si>
  <si>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</si>
  <si>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</si>
  <si>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</si>
  <si>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</si>
  <si>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</si>
  <si>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</si>
  <si>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</si>
  <si>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</si>
  <si>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</si>
  <si>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</si>
  <si>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</si>
  <si>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</si>
  <si>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</si>
  <si>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</si>
  <si>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</si>
  <si>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</si>
  <si>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</si>
  <si>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</si>
  <si>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</si>
  <si>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</si>
  <si>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</si>
  <si>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</si>
  <si>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</si>
  <si>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</si>
  <si>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</si>
  <si>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</si>
  <si>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</si>
  <si>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</si>
  <si>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</si>
  <si>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</si>
  <si>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</si>
  <si>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</si>
  <si>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</si>
  <si>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</si>
  <si>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</si>
  <si>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</si>
  <si>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</si>
  <si>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</si>
  <si>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</si>
  <si>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</si>
  <si>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</si>
  <si>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</si>
  <si>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</si>
  <si>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</si>
  <si>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</si>
  <si>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</si>
  <si>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</si>
  <si>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</si>
  <si>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</si>
  <si>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</si>
  <si>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</si>
  <si>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</si>
  <si>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</si>
  <si>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</si>
  <si>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</si>
  <si>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</si>
  <si>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</si>
  <si>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</si>
  <si>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</si>
  <si>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</si>
  <si>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</si>
  <si>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</si>
  <si>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</si>
  <si>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</si>
  <si>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</si>
  <si>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</si>
  <si>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</si>
  <si>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</si>
  <si>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</si>
  <si>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</si>
  <si>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</si>
  <si>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</si>
  <si>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</si>
  <si>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</si>
  <si>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</si>
  <si>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</si>
  <si>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</si>
  <si>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</si>
  <si>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</si>
  <si>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</si>
  <si>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</si>
  <si>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</si>
  <si>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</si>
  <si>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</si>
  <si>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</si>
  <si>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</si>
  <si>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</si>
  <si>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</si>
  <si>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</si>
  <si>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</si>
  <si>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</si>
  <si>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</si>
  <si>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</si>
  <si>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</si>
  <si>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</si>
  <si>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</si>
  <si>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</si>
  <si>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</si>
  <si>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</si>
  <si>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</si>
  <si>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</si>
  <si>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</si>
  <si>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</si>
  <si>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</si>
  <si>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</si>
  <si>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</si>
  <si>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</si>
  <si>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</si>
  <si>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</si>
  <si>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</si>
  <si>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</si>
  <si>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</si>
  <si>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</si>
  <si>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</si>
  <si>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</si>
  <si>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</si>
  <si>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</si>
  <si>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</si>
  <si>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</si>
  <si>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</si>
  <si>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</si>
  <si>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</si>
  <si>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</si>
  <si>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</si>
  <si>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</si>
  <si>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</si>
  <si>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</si>
  <si>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</si>
  <si>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</si>
  <si>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</si>
  <si>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</si>
  <si>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</si>
  <si>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</si>
  <si>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</si>
  <si>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</si>
  <si>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</si>
  <si>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</si>
  <si>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</si>
  <si>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</si>
  <si>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</si>
  <si>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</si>
  <si>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</si>
  <si>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</si>
  <si>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</si>
  <si>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</si>
  <si>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</si>
  <si>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</si>
  <si>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</si>
  <si>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</si>
  <si>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</si>
  <si>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</si>
  <si>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</si>
  <si>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</si>
  <si>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</si>
  <si>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</si>
  <si>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</si>
  <si>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</si>
  <si>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</si>
  <si>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</si>
  <si>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</si>
  <si>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</si>
  <si>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</si>
  <si>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</si>
  <si>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</si>
  <si>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</si>
  <si>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</si>
  <si>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</si>
  <si>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</si>
  <si>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</si>
  <si>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</si>
  <si>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</si>
  <si>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</si>
  <si>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</si>
  <si>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</si>
  <si>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</si>
  <si>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</si>
  <si>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</si>
  <si>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</si>
  <si>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</si>
  <si>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</si>
  <si>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</si>
  <si>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</si>
  <si>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</si>
  <si>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</si>
  <si>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</si>
  <si>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</si>
  <si>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</si>
  <si>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</si>
  <si>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</si>
  <si>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</si>
  <si>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</si>
  <si>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</si>
  <si>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</si>
  <si>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</si>
  <si>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</si>
  <si>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</si>
  <si>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</si>
  <si>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</si>
  <si>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</si>
  <si>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</si>
  <si>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</si>
  <si>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</si>
  <si>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</si>
  <si>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</si>
  <si>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</si>
  <si>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</si>
  <si>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</si>
  <si>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</si>
  <si>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</si>
  <si>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</si>
  <si>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</si>
  <si>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</si>
  <si>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</si>
  <si>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</si>
  <si>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</si>
  <si>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</si>
  <si>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</si>
  <si>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</si>
  <si>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</si>
  <si>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</si>
  <si>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</si>
  <si>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</si>
  <si>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</si>
  <si>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</si>
  <si>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</si>
  <si>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</si>
  <si>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</si>
  <si>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</si>
  <si>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</si>
  <si>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</si>
  <si>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</si>
  <si>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</si>
  <si>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</si>
  <si>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</si>
  <si>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</si>
  <si>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</si>
  <si>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</si>
  <si>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</si>
  <si>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</si>
  <si>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</si>
  <si>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</si>
  <si>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</si>
  <si>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</si>
  <si>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</si>
  <si>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</si>
  <si>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</si>
  <si>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</si>
  <si>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</si>
  <si>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</si>
  <si>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</si>
  <si>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</si>
  <si>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</si>
  <si>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</si>
  <si>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</si>
  <si>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</si>
  <si>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</si>
  <si>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</si>
  <si>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</si>
  <si>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</si>
  <si>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</si>
  <si>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</si>
  <si>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</si>
  <si>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</si>
  <si>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</si>
  <si>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</si>
  <si>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</si>
  <si>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</si>
  <si>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</si>
  <si>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</si>
  <si>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</si>
  <si>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</si>
  <si>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</si>
  <si>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</si>
  <si>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</si>
  <si>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</si>
  <si>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</si>
  <si>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</si>
  <si>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</si>
  <si>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</si>
  <si>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</si>
  <si>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</si>
  <si>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</si>
  <si>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</si>
  <si>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</si>
  <si>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</si>
  <si>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</si>
  <si>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</si>
  <si>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</si>
  <si>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</si>
  <si>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</si>
  <si>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</si>
  <si>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</si>
  <si>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</si>
  <si>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</si>
  <si>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</si>
  <si>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</si>
  <si>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</si>
  <si>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</si>
  <si>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</si>
  <si>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</si>
  <si>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</si>
  <si>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</si>
  <si>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</si>
  <si>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</si>
  <si>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</si>
  <si>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</si>
  <si>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</si>
  <si>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</si>
  <si>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</si>
  <si>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</si>
  <si>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</si>
  <si>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</si>
  <si>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</si>
  <si>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</si>
  <si>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</si>
  <si>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</si>
  <si>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</si>
  <si>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</si>
  <si>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</si>
  <si>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</si>
  <si>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</si>
  <si>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</si>
  <si>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</si>
  <si>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</si>
  <si>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</si>
  <si>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</si>
  <si>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</si>
  <si>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</si>
  <si>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</si>
  <si>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</si>
  <si>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</si>
  <si>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</si>
  <si>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</si>
  <si>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</si>
  <si>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</si>
  <si>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</si>
  <si>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</si>
  <si>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</si>
  <si>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</si>
  <si>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</si>
  <si>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</si>
  <si>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</si>
  <si>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</si>
  <si>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</si>
  <si>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</si>
  <si>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</si>
  <si>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</si>
  <si>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</si>
  <si>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</si>
  <si>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</si>
  <si>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</si>
  <si>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</si>
  <si>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</si>
  <si>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</si>
  <si>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</si>
  <si>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</si>
  <si>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</si>
  <si>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</si>
  <si>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</si>
  <si>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</si>
  <si>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</si>
  <si>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</si>
  <si>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</si>
  <si>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</si>
  <si>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</si>
  <si>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</si>
  <si>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</si>
  <si>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</si>
  <si>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</si>
  <si>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</si>
  <si>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</si>
  <si>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</si>
  <si>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</si>
  <si>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</si>
  <si>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</si>
  <si>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</si>
  <si>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</si>
  <si>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</si>
  <si>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</si>
  <si>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</si>
  <si>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</si>
  <si>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</si>
  <si>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</si>
  <si>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</si>
  <si>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</si>
  <si>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</si>
  <si>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</si>
  <si>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</si>
  <si>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</si>
  <si>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</si>
  <si>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</si>
  <si>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</si>
  <si>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</si>
  <si>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</si>
  <si>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</si>
  <si>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</si>
  <si>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</si>
  <si>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</si>
  <si>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</si>
  <si>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</si>
  <si>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</si>
  <si>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</si>
  <si>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</si>
  <si>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</si>
  <si>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</si>
  <si>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</si>
  <si>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</si>
  <si>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</si>
  <si>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</si>
  <si>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</si>
  <si>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</si>
  <si>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</si>
  <si>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</si>
  <si>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</si>
  <si>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</si>
  <si>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</si>
  <si>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</si>
  <si>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</si>
  <si>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</si>
  <si>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</si>
  <si>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</si>
  <si>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</si>
  <si>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</si>
  <si>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</si>
  <si>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</si>
  <si>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</si>
  <si>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</si>
  <si>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</si>
  <si>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</si>
  <si>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</si>
  <si>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</si>
  <si>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</si>
  <si>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</si>
  <si>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</si>
  <si>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</si>
  <si>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</si>
  <si>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</si>
  <si>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</si>
  <si>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</si>
  <si>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</si>
  <si>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</si>
  <si>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</si>
  <si>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</si>
  <si>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</si>
  <si>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</si>
  <si>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</si>
  <si>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</si>
  <si>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</si>
  <si>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</si>
  <si>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</si>
  <si>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</si>
  <si>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</si>
  <si>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</si>
  <si>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</si>
  <si>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</si>
  <si>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</si>
  <si>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</si>
  <si>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</si>
  <si>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</si>
  <si>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</si>
  <si>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</si>
  <si>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</si>
  <si>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</si>
  <si>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</si>
  <si>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</si>
  <si>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</si>
  <si>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</si>
  <si>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</si>
  <si>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</si>
  <si>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</si>
  <si>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</si>
  <si>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</si>
  <si>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</si>
  <si>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</si>
  <si>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</si>
  <si>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</si>
  <si>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</si>
  <si>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</si>
  <si>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</si>
  <si>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</si>
  <si>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</si>
  <si>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</si>
  <si>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</si>
  <si>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</si>
  <si>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</si>
  <si>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</si>
  <si>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</si>
  <si>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</si>
  <si>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</si>
  <si>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</si>
  <si>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</si>
  <si>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</si>
  <si>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</si>
  <si>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</si>
  <si>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</si>
  <si>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</si>
  <si>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</si>
  <si>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</si>
  <si>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</si>
  <si>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</si>
  <si>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</si>
  <si>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</si>
  <si>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</si>
  <si>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</si>
  <si>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</si>
  <si>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</si>
  <si>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</si>
  <si>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</si>
  <si>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</si>
  <si>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</si>
  <si>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</si>
  <si>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</si>
  <si>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</si>
  <si>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</si>
  <si>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</si>
  <si>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</si>
  <si>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</si>
  <si>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</si>
  <si>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</si>
  <si>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</si>
  <si>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</si>
  <si>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</si>
  <si>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</si>
  <si>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</si>
  <si>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</si>
  <si>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</si>
  <si>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</si>
  <si>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</si>
  <si>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</si>
  <si>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</si>
  <si>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</si>
  <si>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</si>
  <si>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</si>
  <si>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</si>
  <si>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</si>
  <si>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</si>
  <si>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</si>
  <si>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</si>
  <si>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</si>
  <si>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</si>
  <si>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</si>
  <si>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</si>
  <si>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</si>
  <si>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</si>
  <si>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</si>
  <si>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</si>
  <si>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</si>
  <si>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</si>
  <si>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</si>
  <si>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</si>
  <si>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</si>
  <si>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</si>
  <si>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</si>
  <si>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</si>
  <si>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</si>
  <si>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</si>
  <si>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</si>
  <si>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</si>
  <si>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</si>
  <si>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</si>
  <si>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</si>
  <si>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</si>
  <si>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</si>
  <si>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</si>
  <si>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</si>
  <si>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</si>
  <si>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</si>
  <si>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</si>
  <si>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</si>
  <si>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</si>
  <si>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</si>
  <si>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</si>
  <si>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</si>
  <si>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</si>
  <si>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</si>
  <si>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</si>
  <si>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</si>
  <si>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</si>
  <si>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</si>
  <si>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</si>
  <si>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</si>
  <si>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</si>
  <si>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</si>
  <si>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</si>
  <si>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</si>
  <si>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</si>
  <si>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</si>
  <si>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</si>
  <si>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</si>
  <si>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</si>
  <si>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</si>
  <si>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</si>
  <si>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</si>
  <si>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</si>
  <si>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</si>
  <si>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</si>
  <si>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</si>
  <si>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</si>
  <si>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</si>
  <si>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</si>
  <si>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</si>
  <si>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</si>
  <si>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</si>
  <si>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</si>
  <si>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</si>
  <si>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</si>
  <si>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</si>
  <si>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</si>
  <si>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</si>
  <si>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</si>
  <si>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</si>
  <si>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</si>
  <si>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</si>
  <si>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</si>
  <si>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</si>
  <si>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</si>
  <si>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</si>
  <si>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</si>
  <si>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</si>
  <si>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</si>
  <si>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</si>
  <si>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</si>
  <si>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</si>
  <si>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</si>
  <si>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</si>
  <si>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</si>
  <si>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</si>
  <si>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</si>
  <si>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</si>
  <si>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</si>
  <si>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</si>
  <si>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</si>
  <si>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</si>
  <si>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</si>
  <si>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</si>
  <si>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</si>
  <si>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</si>
  <si>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</si>
  <si>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</si>
  <si>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</si>
  <si>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</si>
  <si>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</si>
  <si>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</si>
  <si>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</si>
  <si>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</si>
  <si>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</si>
  <si>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</si>
  <si>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</si>
  <si>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</si>
  <si>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</si>
  <si>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</si>
  <si>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</si>
  <si>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</si>
  <si>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</si>
  <si>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</si>
  <si>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</si>
  <si>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</si>
  <si>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</si>
  <si>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</si>
  <si>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</si>
  <si>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</si>
  <si>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</si>
  <si>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</si>
  <si>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</si>
  <si>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</si>
  <si>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</si>
  <si>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</si>
  <si>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</si>
  <si>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</si>
  <si>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</si>
  <si>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</si>
  <si>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</si>
  <si>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</si>
  <si>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</si>
  <si>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</si>
  <si>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</si>
  <si>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</si>
  <si>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</si>
  <si>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</si>
  <si>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</si>
  <si>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</si>
  <si>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</si>
  <si>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</si>
  <si>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</si>
  <si>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</si>
  <si>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</si>
  <si>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</si>
  <si>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</si>
  <si>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</si>
  <si>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</si>
  <si>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</si>
  <si>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</si>
  <si>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</si>
  <si>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</si>
  <si>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</si>
  <si>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</si>
  <si>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</si>
  <si>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</si>
  <si>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</si>
  <si>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</si>
  <si>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</si>
  <si>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</si>
  <si>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</si>
  <si>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</si>
  <si>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</si>
  <si>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</si>
  <si>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</si>
  <si>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</si>
  <si>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</si>
  <si>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</si>
  <si>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</si>
  <si>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</si>
  <si>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</si>
  <si>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</si>
  <si>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</si>
  <si>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</si>
  <si>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</si>
  <si>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</si>
  <si>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</si>
  <si>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</si>
  <si>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</si>
  <si>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</si>
  <si>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</si>
  <si>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</si>
  <si>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</si>
  <si>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</si>
  <si>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</si>
  <si>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</si>
  <si>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</si>
  <si>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</si>
  <si>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</si>
  <si>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</si>
  <si>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</si>
  <si>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</si>
  <si>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</si>
  <si>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</si>
  <si>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</si>
  <si>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</si>
  <si>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</si>
  <si>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</si>
  <si>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</si>
  <si>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</si>
  <si>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</si>
  <si>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</si>
  <si>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</si>
  <si>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</si>
  <si>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</si>
  <si>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</si>
  <si>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</si>
  <si>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</si>
  <si>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</si>
  <si>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</si>
  <si>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</si>
  <si>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</si>
  <si>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</si>
  <si>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</si>
  <si>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</si>
  <si>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</si>
  <si>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</si>
  <si>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</si>
  <si>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</si>
  <si>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</si>
  <si>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</si>
  <si>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</si>
  <si>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</si>
  <si>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</si>
  <si>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</si>
  <si>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</si>
  <si>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</si>
  <si>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</si>
  <si>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</si>
  <si>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</si>
  <si>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</si>
  <si>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</si>
  <si>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</si>
  <si>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</si>
  <si>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</si>
  <si>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</si>
  <si>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</si>
  <si>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</si>
  <si>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</si>
  <si>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</si>
  <si>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</si>
  <si>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</si>
  <si>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</si>
  <si>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</si>
  <si>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</si>
  <si>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</si>
  <si>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</si>
  <si>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</si>
  <si>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</si>
  <si>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</si>
  <si>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</si>
  <si>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</si>
  <si>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</si>
  <si>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</si>
  <si>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</si>
  <si>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</si>
  <si>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</si>
  <si>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</si>
  <si>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</si>
  <si>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</si>
  <si>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</si>
  <si>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</si>
  <si>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</si>
  <si>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</si>
  <si>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</si>
  <si>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</si>
  <si>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</si>
  <si>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</si>
  <si>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</si>
  <si>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</si>
  <si>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</si>
  <si>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</si>
  <si>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</si>
  <si>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</si>
  <si>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</si>
  <si>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</si>
  <si>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</si>
  <si>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</si>
  <si>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</si>
  <si>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</si>
  <si>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</si>
  <si>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</si>
  <si>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</si>
  <si>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</si>
  <si>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</si>
  <si>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</si>
  <si>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</si>
  <si>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</si>
  <si>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</si>
  <si>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</si>
  <si>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</si>
  <si>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</si>
  <si>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</si>
  <si>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</si>
  <si>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</si>
  <si>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</si>
  <si>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</si>
  <si>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</si>
  <si>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</si>
  <si>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</si>
  <si>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</si>
  <si>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</si>
  <si>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</si>
  <si>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</si>
  <si>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</si>
  <si>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</si>
  <si>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</si>
  <si>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</si>
  <si>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</si>
  <si>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</si>
  <si>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</si>
  <si>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</si>
  <si>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</si>
  <si>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</si>
  <si>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</si>
  <si>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</si>
  <si>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</si>
  <si>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</si>
  <si>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</si>
  <si>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</si>
  <si>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</si>
  <si>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</si>
  <si>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</si>
  <si>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</si>
  <si>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</si>
  <si>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</si>
  <si>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</si>
  <si>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</si>
  <si>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</si>
  <si>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</si>
  <si>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</si>
  <si>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</si>
  <si>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</si>
  <si>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</si>
  <si>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</si>
  <si>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</si>
  <si>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</si>
  <si>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</si>
  <si>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</si>
  <si>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</si>
  <si>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</si>
  <si>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</si>
  <si>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</si>
  <si>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</si>
  <si>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</si>
  <si>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</si>
  <si>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</si>
  <si>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</si>
  <si>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</si>
  <si>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</si>
  <si>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</si>
  <si>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</si>
  <si>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</si>
  <si>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</si>
  <si>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</si>
  <si>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</si>
  <si>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</si>
  <si>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</si>
  <si>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</si>
  <si>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</si>
  <si>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</si>
  <si>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</si>
  <si>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</si>
  <si>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</si>
  <si>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</si>
  <si>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</si>
  <si>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</si>
  <si>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</si>
  <si>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</si>
  <si>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</si>
  <si>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</si>
  <si>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</si>
  <si>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</si>
  <si>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</si>
  <si>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</si>
  <si>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</si>
  <si>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</si>
  <si>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</si>
  <si>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</si>
  <si>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</si>
  <si>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</si>
  <si>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</si>
  <si>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</si>
  <si>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</si>
  <si>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</si>
  <si>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</si>
  <si>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</si>
  <si>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</si>
  <si>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</si>
  <si>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</si>
  <si>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</si>
  <si>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</si>
  <si>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</si>
  <si>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</si>
  <si>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</si>
  <si>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</si>
  <si>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</si>
  <si>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</si>
  <si>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</si>
  <si>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</si>
  <si>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</si>
  <si>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</si>
  <si>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</si>
  <si>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</si>
  <si>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</si>
  <si>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</si>
  <si>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</si>
  <si>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</si>
  <si>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</si>
  <si>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</si>
  <si>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</si>
  <si>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</si>
  <si>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</si>
  <si>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</si>
  <si>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</si>
  <si>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</si>
  <si>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</si>
  <si>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</si>
  <si>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</si>
  <si>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</si>
  <si>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</si>
  <si>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</si>
  <si>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</si>
  <si>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</si>
  <si>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</si>
  <si>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</si>
  <si>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</si>
  <si>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</si>
  <si>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</si>
  <si>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</si>
  <si>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</si>
  <si>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</si>
  <si>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</si>
  <si>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</si>
  <si>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</si>
  <si>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</si>
  <si>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</si>
  <si>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</si>
  <si>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</si>
  <si>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</si>
  <si>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</si>
  <si>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</si>
  <si>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</si>
  <si>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</si>
  <si>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</si>
  <si>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</si>
  <si>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</si>
  <si>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</si>
  <si>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</si>
  <si>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</si>
  <si>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</si>
  <si>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</si>
  <si>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</si>
  <si>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</si>
  <si>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</si>
  <si>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</si>
  <si>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</si>
  <si>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</si>
  <si>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</si>
  <si>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</si>
  <si>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</si>
  <si>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</si>
  <si>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</si>
  <si>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</si>
  <si>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</si>
  <si>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</si>
  <si>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</si>
  <si>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</si>
  <si>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</si>
  <si>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</si>
  <si>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</si>
  <si>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</si>
  <si>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</si>
  <si>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</si>
  <si>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</si>
  <si>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</si>
  <si>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</si>
  <si>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</si>
  <si>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</si>
  <si>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</si>
  <si>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</si>
  <si>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</si>
  <si>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</si>
  <si>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</si>
  <si>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</si>
  <si>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</si>
  <si>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</si>
  <si>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</si>
  <si>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</si>
  <si>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</si>
  <si>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</si>
  <si>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</si>
  <si>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</si>
  <si>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</si>
  <si>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</si>
  <si>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</si>
  <si>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</si>
  <si>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</si>
  <si>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</si>
  <si>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</si>
  <si>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</si>
  <si>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</si>
  <si>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</si>
  <si>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</si>
  <si>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</si>
  <si>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</si>
  <si>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</si>
  <si>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</si>
  <si>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</si>
  <si>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</si>
  <si>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</si>
  <si>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</si>
  <si>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</si>
  <si>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</si>
  <si>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</si>
  <si>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</si>
  <si>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</si>
  <si>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</si>
  <si>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</si>
  <si>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</si>
  <si>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</si>
  <si>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</si>
  <si>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</si>
  <si>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</si>
  <si>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</si>
  <si>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</si>
  <si>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</si>
  <si>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</si>
  <si>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</si>
  <si>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</si>
  <si>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</si>
  <si>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</si>
  <si>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</si>
  <si>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</si>
  <si>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</si>
  <si>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</si>
  <si>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</si>
  <si>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</si>
  <si>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</si>
  <si>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</si>
  <si>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</si>
  <si>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</si>
  <si>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</si>
  <si>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</si>
  <si>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</si>
  <si>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</si>
  <si>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</si>
  <si>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</si>
  <si>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</si>
  <si>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</si>
  <si>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</si>
  <si>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</si>
  <si>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</si>
  <si>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</si>
  <si>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</si>
  <si>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</si>
  <si>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</si>
  <si>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</si>
  <si>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</si>
  <si>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</si>
  <si>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</si>
  <si>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</si>
  <si>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</si>
  <si>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</si>
  <si>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</si>
  <si>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</si>
  <si>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</si>
  <si>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</si>
  <si>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</si>
  <si>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</si>
  <si>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</si>
  <si>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</si>
  <si>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</si>
  <si>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</si>
  <si>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</si>
  <si>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</si>
  <si>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</si>
  <si>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</si>
  <si>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</si>
  <si>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</si>
  <si>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</si>
  <si>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</si>
  <si>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</si>
  <si>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</si>
  <si>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</si>
  <si>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</si>
  <si>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</si>
  <si>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</si>
  <si>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</si>
  <si>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</si>
  <si>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</si>
  <si>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</si>
  <si>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</si>
  <si>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</si>
  <si>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</si>
  <si>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</si>
  <si>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</si>
  <si>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</si>
  <si>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</si>
  <si>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</si>
  <si>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</si>
  <si>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</si>
  <si>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</si>
  <si>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</si>
  <si>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</si>
  <si>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</si>
  <si>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</si>
  <si>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</si>
  <si>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</si>
  <si>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</si>
  <si>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</si>
  <si>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</si>
  <si>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</si>
  <si>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</si>
  <si>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</si>
  <si>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</si>
  <si>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</si>
  <si>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</si>
  <si>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</si>
  <si>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</si>
  <si>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</si>
  <si>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</si>
  <si>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</si>
  <si>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</si>
  <si>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</si>
  <si>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</si>
  <si>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</si>
  <si>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</si>
  <si>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</si>
  <si>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</si>
  <si>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</si>
  <si>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</si>
  <si>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</si>
  <si>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</si>
  <si>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</si>
  <si>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</si>
  <si>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</si>
  <si>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</si>
  <si>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</si>
  <si>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</si>
  <si>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</si>
  <si>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</si>
  <si>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</si>
  <si>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</si>
  <si>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</si>
  <si>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</si>
  <si>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</si>
  <si>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</si>
  <si>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</si>
  <si>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</si>
  <si>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</si>
  <si>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</si>
  <si>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</si>
  <si>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</si>
  <si>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</si>
  <si>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</si>
  <si>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</si>
  <si>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</si>
  <si>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</si>
  <si>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</si>
  <si>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</si>
  <si>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</si>
  <si>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</si>
  <si>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</si>
  <si>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</si>
  <si>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</si>
  <si>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</si>
  <si>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</si>
  <si>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</si>
  <si>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</si>
  <si>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</si>
  <si>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</si>
  <si>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</si>
  <si>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</si>
  <si>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</si>
  <si>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</si>
  <si>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</si>
  <si>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</si>
  <si>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</si>
  <si>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</si>
  <si>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</si>
  <si>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</si>
  <si>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</si>
  <si>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</si>
  <si>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</si>
  <si>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</si>
  <si>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</si>
  <si>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</si>
  <si>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</si>
  <si>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</si>
  <si>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</si>
  <si>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</si>
  <si>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</si>
  <si>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</si>
  <si>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</si>
  <si>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</si>
  <si>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</si>
  <si>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</si>
  <si>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</si>
  <si>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</si>
  <si>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</si>
  <si>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</si>
  <si>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</si>
  <si>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</si>
  <si>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</si>
  <si>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</si>
  <si>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</si>
  <si>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</si>
  <si>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</si>
  <si>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</si>
  <si>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</si>
  <si>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</si>
  <si>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</si>
  <si>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</si>
  <si>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</si>
  <si>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</si>
  <si>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</si>
  <si>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</si>
  <si>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</si>
  <si>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</si>
  <si>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</si>
  <si>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</si>
  <si>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</si>
  <si>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</si>
  <si>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</si>
  <si>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</si>
  <si>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</si>
  <si>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</si>
  <si>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</si>
  <si>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</si>
  <si>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</si>
  <si>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</si>
  <si>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</si>
  <si>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</si>
  <si>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</si>
  <si>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</si>
  <si>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</si>
  <si>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</si>
  <si>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</si>
  <si>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</si>
  <si>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</si>
  <si>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</si>
  <si>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</si>
  <si>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</si>
  <si>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</si>
  <si>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</si>
  <si>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</si>
  <si>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</si>
  <si>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</si>
  <si>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</si>
  <si>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</si>
  <si>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</si>
  <si>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</si>
  <si>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</si>
  <si>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</si>
  <si>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</si>
  <si>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</si>
  <si>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</si>
  <si>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</si>
  <si>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</si>
  <si>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</si>
  <si>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</si>
  <si>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</si>
  <si>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</si>
  <si>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</si>
  <si>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</si>
  <si>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</si>
  <si>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</si>
  <si>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</si>
  <si>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</si>
  <si>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</si>
  <si>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</si>
  <si>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</si>
  <si>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</si>
  <si>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</si>
  <si>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</si>
  <si>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</si>
  <si>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</si>
  <si>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</si>
  <si>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</si>
  <si>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</si>
  <si>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</si>
  <si>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</si>
  <si>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</si>
  <si>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</si>
  <si>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</si>
  <si>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</si>
  <si>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</si>
  <si>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</si>
  <si>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</si>
  <si>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</si>
  <si>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</si>
  <si>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</si>
  <si>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</si>
  <si>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</si>
  <si>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</si>
  <si>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</si>
  <si>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</si>
  <si>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</si>
  <si>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</si>
  <si>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</si>
  <si>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</si>
  <si>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</si>
  <si>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</si>
  <si>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</si>
  <si>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</si>
  <si>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</si>
  <si>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</si>
  <si>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</si>
  <si>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</si>
  <si>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</si>
  <si>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</si>
  <si>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</si>
  <si>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</si>
  <si>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</si>
  <si>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</si>
  <si>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</si>
  <si>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</si>
  <si>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</si>
  <si>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</si>
  <si>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</si>
  <si>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</si>
  <si>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</si>
  <si>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</si>
  <si>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</si>
  <si>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</si>
  <si>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</si>
  <si>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</si>
  <si>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</si>
  <si>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</si>
  <si>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</si>
  <si>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</si>
  <si>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</si>
  <si>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</si>
  <si>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</si>
  <si>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</si>
  <si>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</si>
  <si>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</si>
  <si>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</si>
  <si>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</si>
  <si>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</si>
  <si>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</si>
  <si>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</si>
  <si>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</si>
  <si>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</si>
  <si>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</si>
  <si>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</si>
  <si>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</si>
  <si>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</si>
  <si>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</si>
  <si>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</si>
  <si>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</si>
  <si>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</si>
  <si>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</si>
  <si>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</si>
  <si>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</si>
  <si>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</si>
  <si>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</si>
  <si>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</si>
  <si>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</si>
  <si>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</si>
  <si>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</si>
  <si>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</si>
  <si>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</si>
  <si>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</si>
  <si>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</si>
  <si>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</si>
  <si>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</si>
  <si>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</si>
  <si>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</si>
  <si>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</si>
  <si>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</si>
  <si>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</si>
  <si>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</si>
  <si>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</si>
  <si>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</si>
  <si>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</si>
  <si>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</si>
  <si>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</si>
  <si>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</si>
  <si>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</si>
  <si>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</si>
  <si>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</si>
  <si>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</si>
  <si>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</si>
  <si>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</si>
  <si>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</si>
  <si>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</si>
  <si>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</si>
  <si>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</si>
  <si>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</si>
  <si>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</si>
  <si>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</si>
  <si>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</si>
  <si>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</si>
  <si>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</si>
  <si>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</si>
  <si>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</si>
  <si>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</si>
  <si>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</si>
  <si>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</si>
  <si>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</si>
  <si>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</si>
  <si>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</si>
  <si>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</si>
  <si>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</si>
  <si>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</si>
  <si>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</si>
  <si>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</si>
  <si>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</si>
  <si>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</si>
  <si>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</si>
  <si>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</si>
  <si>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</si>
  <si>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</si>
  <si>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</si>
  <si>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</si>
  <si>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</si>
  <si>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</si>
  <si>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</si>
  <si>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</si>
  <si>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</si>
  <si>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</si>
  <si>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</si>
  <si>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</si>
  <si>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</si>
  <si>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</si>
  <si>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</si>
  <si>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</si>
  <si>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</si>
  <si>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</si>
  <si>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</si>
  <si>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</si>
  <si>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</si>
  <si>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</si>
  <si>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</si>
  <si>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</si>
  <si>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</si>
  <si>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</si>
  <si>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</si>
  <si>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</si>
  <si>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</si>
  <si>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</si>
  <si>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</si>
  <si>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</si>
  <si>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</si>
  <si>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</si>
  <si>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</si>
  <si>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</si>
  <si>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</si>
  <si>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</si>
  <si>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</si>
  <si>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</si>
  <si>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</si>
  <si>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</si>
  <si>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</si>
  <si>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</si>
  <si>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</si>
  <si>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</si>
  <si>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</si>
  <si>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</si>
  <si>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</si>
  <si>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</si>
  <si>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</si>
  <si>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</si>
  <si>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</si>
  <si>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</si>
  <si>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</si>
  <si>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</si>
  <si>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</si>
  <si>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</si>
  <si>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</si>
  <si>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</si>
  <si>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</si>
  <si>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</si>
  <si>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</si>
  <si>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</si>
  <si>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</si>
  <si>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</si>
  <si>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</si>
  <si>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</si>
  <si>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</si>
  <si>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</si>
  <si>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</si>
  <si>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</si>
  <si>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</si>
  <si>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</si>
  <si>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</si>
  <si>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</si>
  <si>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</si>
  <si>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</si>
  <si>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</si>
  <si>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</si>
  <si>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</si>
  <si>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</si>
  <si>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</si>
  <si>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</si>
  <si>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</si>
  <si>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</si>
  <si>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</si>
  <si>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</si>
  <si>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</si>
  <si>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</si>
  <si>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</si>
  <si>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</si>
  <si>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</si>
  <si>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</si>
  <si>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</si>
  <si>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</si>
  <si>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</si>
  <si>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</si>
  <si>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</si>
  <si>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</si>
  <si>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</si>
  <si>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</si>
  <si>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</si>
  <si>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</si>
  <si>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</si>
  <si>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</si>
  <si>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</si>
  <si>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</si>
  <si>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</si>
  <si>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</si>
  <si>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</si>
  <si>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</si>
  <si>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</si>
  <si>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</si>
  <si>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</si>
  <si>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</si>
  <si>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</si>
  <si>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</si>
  <si>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</si>
  <si>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</si>
  <si>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</si>
  <si>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</si>
  <si>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</si>
  <si>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</si>
  <si>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</si>
  <si>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</si>
  <si>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</si>
  <si>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</si>
  <si>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</si>
  <si>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</si>
  <si>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</si>
  <si>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</si>
  <si>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</si>
  <si>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</si>
  <si>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</si>
  <si>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</si>
  <si>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</si>
  <si>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</si>
  <si>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</si>
  <si>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</si>
  <si>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</si>
  <si>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</si>
  <si>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</si>
  <si>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</si>
  <si>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</si>
  <si>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</si>
  <si>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</si>
  <si>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</si>
  <si>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</si>
  <si>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</si>
  <si>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</si>
  <si>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</si>
  <si>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</si>
  <si>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</si>
  <si>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</si>
  <si>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</si>
  <si>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</si>
  <si>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</si>
  <si>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</si>
  <si>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</si>
  <si>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</si>
  <si>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</si>
  <si>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</si>
  <si>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</si>
  <si>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</si>
  <si>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</si>
  <si>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</si>
  <si>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</si>
  <si>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</si>
  <si>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</si>
  <si>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</si>
  <si>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</si>
  <si>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</si>
  <si>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</si>
  <si>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</si>
  <si>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</si>
  <si>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</si>
  <si>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</si>
  <si>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</si>
  <si>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</si>
  <si>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</si>
  <si>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</si>
  <si>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</si>
  <si>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</si>
  <si>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</si>
  <si>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</si>
  <si>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</si>
  <si>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</si>
  <si>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</si>
  <si>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</si>
  <si>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</si>
  <si>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</si>
  <si>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</si>
  <si>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</si>
  <si>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</si>
  <si>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</si>
  <si>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</si>
  <si>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</si>
  <si>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</si>
  <si>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</si>
  <si>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</si>
  <si>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</si>
  <si>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</si>
  <si>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</si>
  <si>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</si>
  <si>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</si>
  <si>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</si>
  <si>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</si>
  <si>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</si>
  <si>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</si>
  <si>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</si>
  <si>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</si>
  <si>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</si>
  <si>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</si>
  <si>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</si>
  <si>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</si>
  <si>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</si>
  <si>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</si>
  <si>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</si>
  <si>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</si>
  <si>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</si>
  <si>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</si>
  <si>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</si>
  <si>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</si>
  <si>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</si>
  <si>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</si>
  <si>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</si>
  <si>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</si>
  <si>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</si>
  <si>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</si>
  <si>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</si>
  <si>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</si>
  <si>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</si>
  <si>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</si>
  <si>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</si>
  <si>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</si>
  <si>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</si>
  <si>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</si>
  <si>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</si>
  <si>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</si>
  <si>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</si>
  <si>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</si>
  <si>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</si>
  <si>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</si>
  <si>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</si>
  <si>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</si>
  <si>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</si>
  <si>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</si>
  <si>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</si>
  <si>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</si>
  <si>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</si>
  <si>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</si>
  <si>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</si>
  <si>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</si>
  <si>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</si>
  <si>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</si>
  <si>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</si>
  <si>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</si>
  <si>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</si>
  <si>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</si>
  <si>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</si>
  <si>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</si>
  <si>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</si>
  <si>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</si>
  <si>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</si>
  <si>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</si>
  <si>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</si>
  <si>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</si>
  <si>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</si>
  <si>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</si>
  <si>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</si>
  <si>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</si>
  <si>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</si>
  <si>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</si>
  <si>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</si>
  <si>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</si>
  <si>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</si>
  <si>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</si>
  <si>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</si>
  <si>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</si>
  <si>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</si>
  <si>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</si>
  <si>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</si>
  <si>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</si>
  <si>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</si>
  <si>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</si>
  <si>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</si>
  <si>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</si>
  <si>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</si>
  <si>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</si>
  <si>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</si>
  <si>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</si>
  <si>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</si>
  <si>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</si>
  <si>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</si>
  <si>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</si>
  <si>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</si>
  <si>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</si>
  <si>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</si>
  <si>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</si>
  <si>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</si>
  <si>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</si>
  <si>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</si>
  <si>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</si>
  <si>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</si>
  <si>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</si>
  <si>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</si>
  <si>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</si>
  <si>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</si>
  <si>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</si>
  <si>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</si>
  <si>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</si>
  <si>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</si>
  <si>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</si>
  <si>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</si>
  <si>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</si>
  <si>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</si>
  <si>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</si>
  <si>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</si>
  <si>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</si>
  <si>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</si>
  <si>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</si>
  <si>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</si>
  <si>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</si>
  <si>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</si>
  <si>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</si>
  <si>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</si>
  <si>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</si>
  <si>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</si>
  <si>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</si>
  <si>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</si>
  <si>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</si>
  <si>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</si>
  <si>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</si>
  <si>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</si>
  <si>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</si>
  <si>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</si>
  <si>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</si>
  <si>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</si>
  <si>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</si>
  <si>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</si>
  <si>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</si>
  <si>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</si>
  <si>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</si>
  <si>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</si>
  <si>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</si>
  <si>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</si>
  <si>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</si>
  <si>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</si>
  <si>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</si>
  <si>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</si>
  <si>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</si>
  <si>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</si>
  <si>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</si>
  <si>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</si>
  <si>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</si>
  <si>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</si>
  <si>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</si>
  <si>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</si>
  <si>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</si>
  <si>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</si>
  <si>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</si>
  <si>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</si>
  <si>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</si>
  <si>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</si>
  <si>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</si>
  <si>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</si>
  <si>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</si>
  <si>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</si>
  <si>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</si>
  <si>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</si>
  <si>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</si>
  <si>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</si>
  <si>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</si>
  <si>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</si>
  <si>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</si>
  <si>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</si>
  <si>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</si>
  <si>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</si>
  <si>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</si>
  <si>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</si>
  <si>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</si>
  <si>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</si>
  <si>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</si>
  <si>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</si>
  <si>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</si>
  <si>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</si>
  <si>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</si>
  <si>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</si>
  <si>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</si>
  <si>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</si>
  <si>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</si>
  <si>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</si>
  <si>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</si>
  <si>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</si>
  <si>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</si>
  <si>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</si>
  <si>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</si>
  <si>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</si>
  <si>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</si>
  <si>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</si>
  <si>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</si>
  <si>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</si>
  <si>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</si>
  <si>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</si>
  <si>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</si>
  <si>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</si>
  <si>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</si>
  <si>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</si>
  <si>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</si>
  <si>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</si>
  <si>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</si>
  <si>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</si>
  <si>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</si>
  <si>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</si>
  <si>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</si>
  <si>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</si>
  <si>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</si>
  <si>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</si>
  <si>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</si>
  <si>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</si>
  <si>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</si>
  <si>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</si>
  <si>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</si>
  <si>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</si>
  <si>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</si>
  <si>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</si>
  <si>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</si>
  <si>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</si>
  <si>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</si>
  <si>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</si>
  <si>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</si>
  <si>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</si>
  <si>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</si>
  <si>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</si>
  <si>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</si>
  <si>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</si>
  <si>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</si>
  <si>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</si>
  <si>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</si>
  <si>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</si>
  <si>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</si>
  <si>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</si>
  <si>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</si>
  <si>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</si>
  <si>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</si>
  <si>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</si>
  <si>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</si>
  <si>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</si>
  <si>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</si>
  <si>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</si>
  <si>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</si>
  <si>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</si>
  <si>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</si>
  <si>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</si>
  <si>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</si>
  <si>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</si>
  <si>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</si>
  <si>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</si>
  <si>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</si>
  <si>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</si>
  <si>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</si>
  <si>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</si>
  <si>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</si>
  <si>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</si>
  <si>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</si>
  <si>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</si>
  <si>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</si>
  <si>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</si>
  <si>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</si>
  <si>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</si>
  <si>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</si>
  <si>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</si>
  <si>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</si>
  <si>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</si>
  <si>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</si>
  <si>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</si>
  <si>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</si>
  <si>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</si>
  <si>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</si>
  <si>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</si>
  <si>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</si>
  <si>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</si>
  <si>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</si>
  <si>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</si>
  <si>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</si>
  <si>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</si>
  <si>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</si>
  <si>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</si>
  <si>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</si>
  <si>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</si>
  <si>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</si>
  <si>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</si>
  <si>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</si>
  <si>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</si>
  <si>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</si>
  <si>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</si>
  <si>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</si>
  <si>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</si>
  <si>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</si>
  <si>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</si>
  <si>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</si>
  <si>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</si>
  <si>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</si>
  <si>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</si>
  <si>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</si>
  <si>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</si>
  <si>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</si>
  <si>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</si>
  <si>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</si>
  <si>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</si>
  <si>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</si>
  <si>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</si>
  <si>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</si>
  <si>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</si>
  <si>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</si>
  <si>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</si>
  <si>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</si>
  <si>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</si>
  <si>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</si>
  <si>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</si>
  <si>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</si>
  <si>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</si>
  <si>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</si>
  <si>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</si>
  <si>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</si>
  <si>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</si>
  <si>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</si>
  <si>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</si>
  <si>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</si>
  <si>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</si>
  <si>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</si>
  <si>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</si>
  <si>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</si>
  <si>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</si>
  <si>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</si>
  <si>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</si>
  <si>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</si>
  <si>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</si>
  <si>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</si>
  <si>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</si>
  <si>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</si>
  <si>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</si>
  <si>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</si>
  <si>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</si>
  <si>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</si>
  <si>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</si>
  <si>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</si>
  <si>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</si>
  <si>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</si>
  <si>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</si>
  <si>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</si>
  <si>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</si>
  <si>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</si>
  <si>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</si>
  <si>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</si>
  <si>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</si>
  <si>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</si>
  <si>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</si>
  <si>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</si>
  <si>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</si>
  <si>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</si>
  <si>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</si>
  <si>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</si>
  <si>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</si>
  <si>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</si>
  <si>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</si>
  <si>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</si>
  <si>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</si>
  <si>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</si>
  <si>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</si>
  <si>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</si>
  <si>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</si>
  <si>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</si>
  <si>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</si>
  <si>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</si>
  <si>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</si>
  <si>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</si>
  <si>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</si>
  <si>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</si>
  <si>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</si>
  <si>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</si>
  <si>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</si>
  <si>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</si>
  <si>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</si>
  <si>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</si>
  <si>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</si>
  <si>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</si>
  <si>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</si>
  <si>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</si>
  <si>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</si>
  <si>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</si>
  <si>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</si>
  <si>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</si>
  <si>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</si>
  <si>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</si>
  <si>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</si>
  <si>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</si>
  <si>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</si>
  <si>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</si>
  <si>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</si>
  <si>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</si>
  <si>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</si>
  <si>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</si>
  <si>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</si>
  <si>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</si>
  <si>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</si>
  <si>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</si>
  <si>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</si>
  <si>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</si>
  <si>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</si>
  <si>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</si>
  <si>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</si>
  <si>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</si>
  <si>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</si>
  <si>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</si>
  <si>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</si>
  <si>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</si>
  <si>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</si>
  <si>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</si>
  <si>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</si>
  <si>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</si>
  <si>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</si>
  <si>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</si>
  <si>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</si>
  <si>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</si>
  <si>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</si>
  <si>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</si>
  <si>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</si>
  <si>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</si>
  <si>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</si>
  <si>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</si>
  <si>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</si>
  <si>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</si>
  <si>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</si>
  <si>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</si>
  <si>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</si>
  <si>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</si>
  <si>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</si>
  <si>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</si>
  <si>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</si>
  <si>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</si>
  <si>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</si>
  <si>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</si>
  <si>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</si>
  <si>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</si>
  <si>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</si>
  <si>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</si>
  <si>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</si>
  <si>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</si>
  <si>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</si>
  <si>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</si>
  <si>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</si>
  <si>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</si>
  <si>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</si>
  <si>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</si>
  <si>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</si>
  <si>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</si>
  <si>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</si>
  <si>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</si>
  <si>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</si>
  <si>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</si>
  <si>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</si>
  <si>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</si>
  <si>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</si>
  <si>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</si>
  <si>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</si>
  <si>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</si>
  <si>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</si>
  <si>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</si>
  <si>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</si>
  <si>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</si>
  <si>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</si>
  <si>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</si>
  <si>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</si>
  <si>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</si>
  <si>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</si>
  <si>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</si>
  <si>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</si>
  <si>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</si>
  <si>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</si>
  <si>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</si>
  <si>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</si>
  <si>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</si>
  <si>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</si>
  <si>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</si>
  <si>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</si>
  <si>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</si>
  <si>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</si>
  <si>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</si>
  <si>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</si>
  <si>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</si>
  <si>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</si>
  <si>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</si>
  <si>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</si>
  <si>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</si>
  <si>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</si>
  <si>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</si>
  <si>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</si>
  <si>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</si>
  <si>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</si>
  <si>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</si>
  <si>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</si>
  <si>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</si>
  <si>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</si>
  <si>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</si>
  <si>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</si>
  <si>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</si>
  <si>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</si>
  <si>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</si>
  <si>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</si>
  <si>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</si>
  <si>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</si>
  <si>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</si>
  <si>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</si>
  <si>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</si>
  <si>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</si>
  <si>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</si>
  <si>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</si>
  <si>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</si>
  <si>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</si>
  <si>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</si>
  <si>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</si>
  <si>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</si>
  <si>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</si>
  <si>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</si>
  <si>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</si>
  <si>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</si>
  <si>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</si>
  <si>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</si>
  <si>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</si>
  <si>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</si>
  <si>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</si>
  <si>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</si>
  <si>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</si>
  <si>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</si>
  <si>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</si>
  <si>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</si>
  <si>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</si>
  <si>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</si>
  <si>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</si>
  <si>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</si>
  <si>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</si>
  <si>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</si>
  <si>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</si>
  <si>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</si>
  <si>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</si>
  <si>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</si>
  <si>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</si>
  <si>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</si>
  <si>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</si>
  <si>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</si>
  <si>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</si>
  <si>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</si>
  <si>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</si>
  <si>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</si>
  <si>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</si>
  <si>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</si>
  <si>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</si>
  <si>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</si>
  <si>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</si>
  <si>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</si>
  <si>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</si>
  <si>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</si>
  <si>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</si>
  <si>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</si>
  <si>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</si>
  <si>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</si>
  <si>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</si>
  <si>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</si>
  <si>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</si>
  <si>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</si>
  <si>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</si>
  <si>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</si>
  <si>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</si>
  <si>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</si>
  <si>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</si>
  <si>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</si>
  <si>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</si>
  <si>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</si>
  <si>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</si>
  <si>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</si>
  <si>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</si>
  <si>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</si>
  <si>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</si>
  <si>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</si>
  <si>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</si>
  <si>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</si>
  <si>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</si>
  <si>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</si>
  <si>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</si>
  <si>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</si>
  <si>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</si>
  <si>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</si>
  <si>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</si>
  <si>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</si>
  <si>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</si>
  <si>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</si>
  <si>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</si>
  <si>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</si>
  <si>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</si>
  <si>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</si>
  <si>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</si>
  <si>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</si>
  <si>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</si>
  <si>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</si>
  <si>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</si>
  <si>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</si>
  <si>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</si>
  <si>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</si>
  <si>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</si>
  <si>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</si>
  <si>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</si>
  <si>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</si>
  <si>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</si>
  <si>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</si>
  <si>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</si>
  <si>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</si>
  <si>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</si>
  <si>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</si>
  <si>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</si>
  <si>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</si>
  <si>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</si>
  <si>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</si>
  <si>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</si>
  <si>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</si>
  <si>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</si>
  <si>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</si>
  <si>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</si>
  <si>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</si>
  <si>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</si>
  <si>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</si>
  <si>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</si>
  <si>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</si>
  <si>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</si>
  <si>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</si>
  <si>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</si>
  <si>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</si>
  <si>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</si>
  <si>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</si>
  <si>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</si>
  <si>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</si>
  <si>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</si>
  <si>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</si>
  <si>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</si>
  <si>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</si>
  <si>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</si>
  <si>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</si>
  <si>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</si>
  <si>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</si>
  <si>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</si>
  <si>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</si>
  <si>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</si>
  <si>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</si>
  <si>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</si>
  <si>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</si>
  <si>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</si>
  <si>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</si>
  <si>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</si>
  <si>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</si>
  <si>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</si>
  <si>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</si>
  <si>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</si>
  <si>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</si>
  <si>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</si>
  <si>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</si>
  <si>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</si>
  <si>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</si>
  <si>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</si>
  <si>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</si>
  <si>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</si>
  <si>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</si>
  <si>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</si>
  <si>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</si>
  <si>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</si>
  <si>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</si>
  <si>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</si>
  <si>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</si>
  <si>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</si>
  <si>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</si>
  <si>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</si>
  <si>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</si>
  <si>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</si>
  <si>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</si>
  <si>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</si>
  <si>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</si>
  <si>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</si>
  <si>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</si>
  <si>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</si>
  <si>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</si>
  <si>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</si>
  <si>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</si>
  <si>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</si>
  <si>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</si>
  <si>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</si>
  <si>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</si>
  <si>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</si>
  <si>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</si>
  <si>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</si>
  <si>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</si>
  <si>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</si>
  <si>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</si>
  <si>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</si>
  <si>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</si>
  <si>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</si>
  <si>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</si>
  <si>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</si>
  <si>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</si>
  <si>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</si>
  <si>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</si>
  <si>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</si>
  <si>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</si>
  <si>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</si>
  <si>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</si>
  <si>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</si>
  <si>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</si>
  <si>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</si>
  <si>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</si>
  <si>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</si>
  <si>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</si>
  <si>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</si>
  <si>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</si>
  <si>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</si>
  <si>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</si>
  <si>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</si>
  <si>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</si>
  <si>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</si>
  <si>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</si>
  <si>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</si>
  <si>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</si>
  <si>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</si>
  <si>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</si>
  <si>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</si>
  <si>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</si>
  <si>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</si>
  <si>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</si>
  <si>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</si>
  <si>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</si>
  <si>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</si>
  <si>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</si>
  <si>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</si>
  <si>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</si>
  <si>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</si>
  <si>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</si>
  <si>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</si>
  <si>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</si>
  <si>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</si>
  <si>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</si>
  <si>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</si>
  <si>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</si>
  <si>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</si>
  <si>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</si>
  <si>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</si>
  <si>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</si>
  <si>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</si>
  <si>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</si>
  <si>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</si>
  <si>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</si>
  <si>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</si>
  <si>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</si>
  <si>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</si>
  <si>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</si>
  <si>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</si>
  <si>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</si>
  <si>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</si>
  <si>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</si>
  <si>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</si>
  <si>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</si>
  <si>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</si>
  <si>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</si>
  <si>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</si>
  <si>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</si>
  <si>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</si>
  <si>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</si>
  <si>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</si>
  <si>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</si>
  <si>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</si>
  <si>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</si>
  <si>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</si>
  <si>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</si>
  <si>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</si>
  <si>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</si>
  <si>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</si>
  <si>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</si>
  <si>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</si>
  <si>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</si>
  <si>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</si>
  <si>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</si>
  <si>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</si>
  <si>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</si>
  <si>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</si>
  <si>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</si>
  <si>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</si>
  <si>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</si>
  <si>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</si>
  <si>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</si>
  <si>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</si>
  <si>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</si>
  <si>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</si>
  <si>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</si>
  <si>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</si>
  <si>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</si>
  <si>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</si>
  <si>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</si>
  <si>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</si>
  <si>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</si>
  <si>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</si>
  <si>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</si>
  <si>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</si>
  <si>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</si>
  <si>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</si>
  <si>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</si>
  <si>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</si>
  <si>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</si>
  <si>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</si>
  <si>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</si>
  <si>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</si>
  <si>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</si>
  <si>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</si>
  <si>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</si>
  <si>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</si>
  <si>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</si>
  <si>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</si>
  <si>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</si>
  <si>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</si>
  <si>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</si>
  <si>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</si>
  <si>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</si>
  <si>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</si>
  <si>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</si>
  <si>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</si>
  <si>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</si>
  <si>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</si>
  <si>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</si>
  <si>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</si>
  <si>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</si>
  <si>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</si>
  <si>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</si>
  <si>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</si>
  <si>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</si>
  <si>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</si>
  <si>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</si>
  <si>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</si>
  <si>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</si>
  <si>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</si>
  <si>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</si>
  <si>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</si>
  <si>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</si>
  <si>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</si>
  <si>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</si>
  <si>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</si>
  <si>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</si>
  <si>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</si>
  <si>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</si>
  <si>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</si>
  <si>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</si>
  <si>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</si>
  <si>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</si>
  <si>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</si>
  <si>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</si>
  <si>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</si>
  <si>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</si>
  <si>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</si>
  <si>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</si>
  <si>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</si>
  <si>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</si>
  <si>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</si>
  <si>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</si>
  <si>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</si>
  <si>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</si>
  <si>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</si>
  <si>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</si>
  <si>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</si>
  <si>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</si>
  <si>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</si>
  <si>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</si>
  <si>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</si>
  <si>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</si>
  <si>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</si>
  <si>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</si>
  <si>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</si>
  <si>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</si>
  <si>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</si>
  <si>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</si>
  <si>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</si>
  <si>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</si>
  <si>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</si>
  <si>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</si>
  <si>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</si>
  <si>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</si>
  <si>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</si>
  <si>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</si>
  <si>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</si>
  <si>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</si>
  <si>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</si>
  <si>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</si>
  <si>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</si>
  <si>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</si>
  <si>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</si>
  <si>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</si>
  <si>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</si>
  <si>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</si>
  <si>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</si>
  <si>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</si>
  <si>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</si>
  <si>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</si>
  <si>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</si>
  <si>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</si>
  <si>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</si>
  <si>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</si>
  <si>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</si>
  <si>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</si>
  <si>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</si>
  <si>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</si>
  <si>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</si>
  <si>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</si>
  <si>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</si>
  <si>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</si>
  <si>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</si>
  <si>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</si>
  <si>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</si>
  <si>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</si>
  <si>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</si>
  <si>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</si>
  <si>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</si>
  <si>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</si>
  <si>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</si>
  <si>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</si>
  <si>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</si>
  <si>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</si>
  <si>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</si>
  <si>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</si>
  <si>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</si>
  <si>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</si>
  <si>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</si>
  <si>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</si>
  <si>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</si>
  <si>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</si>
  <si>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</si>
  <si>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</si>
  <si>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</si>
  <si>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</si>
  <si>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</si>
  <si>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</si>
  <si>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</si>
  <si>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</si>
  <si>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</si>
  <si>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</si>
  <si>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</si>
  <si>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</si>
  <si>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</si>
  <si>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</si>
  <si>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</si>
  <si>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</si>
  <si>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</si>
  <si>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</si>
  <si>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</si>
  <si>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</si>
  <si>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</si>
  <si>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</si>
  <si>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</si>
  <si>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</si>
  <si>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</si>
  <si>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</si>
  <si>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</si>
  <si>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</si>
  <si>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</si>
  <si>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</si>
  <si>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</si>
  <si>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</si>
  <si>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</si>
  <si>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</si>
  <si>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</si>
  <si>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</si>
  <si>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</si>
  <si>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</si>
  <si>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</si>
  <si>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</si>
  <si>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</si>
  <si>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</si>
  <si>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</si>
  <si>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</si>
  <si>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</si>
  <si>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</si>
  <si>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</si>
  <si>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</si>
  <si>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</si>
  <si>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</si>
  <si>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</si>
  <si>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</si>
  <si>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</si>
  <si>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</si>
  <si>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</si>
  <si>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</si>
  <si>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</si>
  <si>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</si>
  <si>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</si>
  <si>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</si>
  <si>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</si>
  <si>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</si>
  <si>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</si>
  <si>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</si>
  <si>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</si>
  <si>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</si>
  <si>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</si>
  <si>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</si>
  <si>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</si>
  <si>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</si>
  <si>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</si>
  <si>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</si>
  <si>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</si>
  <si>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</si>
  <si>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</si>
  <si>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</si>
  <si>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</si>
  <si>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</si>
  <si>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</si>
  <si>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</si>
  <si>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</si>
  <si>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</si>
  <si>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</si>
  <si>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</si>
  <si>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</si>
  <si>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</si>
  <si>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</si>
  <si>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</si>
  <si>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</si>
  <si>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</si>
  <si>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</si>
  <si>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</si>
  <si>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</si>
  <si>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</si>
  <si>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</si>
  <si>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</si>
  <si>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</si>
  <si>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</si>
  <si>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</si>
  <si>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</si>
  <si>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</si>
  <si>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</si>
  <si>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</si>
  <si>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</si>
  <si>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</si>
  <si>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</si>
  <si>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</si>
  <si>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</si>
  <si>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</si>
  <si>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</si>
  <si>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</si>
  <si>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</si>
  <si>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</si>
  <si>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</si>
  <si>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</si>
  <si>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</si>
  <si>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</si>
  <si>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</si>
  <si>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</si>
  <si>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</si>
  <si>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</si>
  <si>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</si>
  <si>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</si>
  <si>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</si>
  <si>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</si>
  <si>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</si>
  <si>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</si>
  <si>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</si>
  <si>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</si>
  <si>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</si>
  <si>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</si>
  <si>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</si>
  <si>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</si>
  <si>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</si>
  <si>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</si>
  <si>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</si>
  <si>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</si>
  <si>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</si>
  <si>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</si>
  <si>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</si>
  <si>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</si>
  <si>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</si>
  <si>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</si>
  <si>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</si>
  <si>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</si>
  <si>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</si>
  <si>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</si>
  <si>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</si>
  <si>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</si>
  <si>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</si>
  <si>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</si>
  <si>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</si>
  <si>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</si>
  <si>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</si>
  <si>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</si>
  <si>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</si>
  <si>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</si>
  <si>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</si>
  <si>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</si>
  <si>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</si>
  <si>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</si>
  <si>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</si>
  <si>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</si>
  <si>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</si>
  <si>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</si>
  <si>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</si>
  <si>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</si>
  <si>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</si>
  <si>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</si>
  <si>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</si>
  <si>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</si>
  <si>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</si>
  <si>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</si>
  <si>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</si>
  <si>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</si>
  <si>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</si>
  <si>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</si>
  <si>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</si>
  <si>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</si>
  <si>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</si>
  <si>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</si>
  <si>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</si>
  <si>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</si>
  <si>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</si>
  <si>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</si>
  <si>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</si>
  <si>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</si>
  <si>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</si>
  <si>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</si>
  <si>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</si>
  <si>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</si>
  <si>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</si>
  <si>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</si>
  <si>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</si>
  <si>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</si>
  <si>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</si>
  <si>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</si>
  <si>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</si>
  <si>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</si>
  <si>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</si>
  <si>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</si>
  <si>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</si>
  <si>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</si>
  <si>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</si>
  <si>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</si>
  <si>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</si>
  <si>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</si>
  <si>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</si>
  <si>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</si>
  <si>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</si>
  <si>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</si>
  <si>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</si>
  <si>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</si>
  <si>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</si>
  <si>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</si>
  <si>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</si>
  <si>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</si>
  <si>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</si>
  <si>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</si>
  <si>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</si>
  <si>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</si>
  <si>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</si>
  <si>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</si>
  <si>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</si>
  <si>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</si>
  <si>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</si>
  <si>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</si>
  <si>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</si>
  <si>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</si>
  <si>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</si>
  <si>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</si>
  <si>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</si>
  <si>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</si>
  <si>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</si>
  <si>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</si>
  <si>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</si>
  <si>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</si>
  <si>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</si>
  <si>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</si>
  <si>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</si>
  <si>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</si>
  <si>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</si>
  <si>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</si>
  <si>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</si>
  <si>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</si>
  <si>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</si>
  <si>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</si>
  <si>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</si>
  <si>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</si>
  <si>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</si>
  <si>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</si>
  <si>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</si>
  <si>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</si>
  <si>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</si>
  <si>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</si>
  <si>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</si>
  <si>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</si>
  <si>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</si>
  <si>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</si>
  <si>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</si>
  <si>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</si>
  <si>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</si>
  <si>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</si>
  <si>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</si>
  <si>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</si>
  <si>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</si>
  <si>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</si>
  <si>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</si>
  <si>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</si>
  <si>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</si>
  <si>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</si>
  <si>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</si>
  <si>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</si>
  <si>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</si>
  <si>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</si>
  <si>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</si>
  <si>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</si>
  <si>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</si>
  <si>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</si>
  <si>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</si>
  <si>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</si>
  <si>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</si>
  <si>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</si>
  <si>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</si>
  <si>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</si>
  <si>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</si>
  <si>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</si>
  <si>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</si>
  <si>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</si>
  <si>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</si>
  <si>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</si>
  <si>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</si>
  <si>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</si>
  <si>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</si>
  <si>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</si>
  <si>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</si>
  <si>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</si>
  <si>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</si>
  <si>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</si>
  <si>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</si>
  <si>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</si>
  <si>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</si>
  <si>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</si>
  <si>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</si>
  <si>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</si>
  <si>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</si>
  <si>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</si>
  <si>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</si>
  <si>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</si>
  <si>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</si>
  <si>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</si>
  <si>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</si>
  <si>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</si>
  <si>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</si>
  <si>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</si>
  <si>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</si>
  <si>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</si>
  <si>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</si>
  <si>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</si>
  <si>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</si>
  <si>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</si>
  <si>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</si>
  <si>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</si>
  <si>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</si>
  <si>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</si>
  <si>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</si>
  <si>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</si>
  <si>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</si>
  <si>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</si>
  <si>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</si>
  <si>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</si>
  <si>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</si>
  <si>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</si>
  <si>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</si>
  <si>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</si>
  <si>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</si>
  <si>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</si>
  <si>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</si>
  <si>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</si>
  <si>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</si>
  <si>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</si>
  <si>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</si>
  <si>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</si>
  <si>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</si>
  <si>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</si>
  <si>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</si>
  <si>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</si>
  <si>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</si>
  <si>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</si>
  <si>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</si>
  <si>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</si>
  <si>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</si>
  <si>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</si>
  <si>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</si>
  <si>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</si>
  <si>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</si>
  <si>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</si>
  <si>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</si>
  <si>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</si>
  <si>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</si>
  <si>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</si>
  <si>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</si>
  <si>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</si>
  <si>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</si>
  <si>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</si>
  <si>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</si>
  <si>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</si>
  <si>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</si>
  <si>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</si>
  <si>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</si>
  <si>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</si>
  <si>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</si>
  <si>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</si>
  <si>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</si>
  <si>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</si>
  <si>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</si>
  <si>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</si>
  <si>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</si>
  <si>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</si>
  <si>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</si>
  <si>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</si>
  <si>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</si>
  <si>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</si>
  <si>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</si>
  <si>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</si>
  <si>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</si>
  <si>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</si>
  <si>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</si>
  <si>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</si>
  <si>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</si>
  <si>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</si>
  <si>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</si>
  <si>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</si>
  <si>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</si>
  <si>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</si>
  <si>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</si>
  <si>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</si>
  <si>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</si>
  <si>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</si>
  <si>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</si>
  <si>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</si>
  <si>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</si>
  <si>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</si>
  <si>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</si>
  <si>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</si>
  <si>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</si>
  <si>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</si>
  <si>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</si>
  <si>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</si>
  <si>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</si>
  <si>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</si>
  <si>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</si>
  <si>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</si>
  <si>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</si>
  <si>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</si>
  <si>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</si>
  <si>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</si>
  <si>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</si>
  <si>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</si>
  <si>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</si>
  <si>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</si>
  <si>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</si>
  <si>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</si>
  <si>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</si>
  <si>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</si>
  <si>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</si>
  <si>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</si>
  <si>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</si>
  <si>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</si>
  <si>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</si>
  <si>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</si>
  <si>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</si>
  <si>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</si>
  <si>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</si>
  <si>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</si>
  <si>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</si>
  <si>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</si>
  <si>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</si>
  <si>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</si>
  <si>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</si>
  <si>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</si>
  <si>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</si>
  <si>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</si>
  <si>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</si>
  <si>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</si>
  <si>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</si>
  <si>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</si>
  <si>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</si>
  <si>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</si>
  <si>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</si>
  <si>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</si>
  <si>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</si>
  <si>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</si>
  <si>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</si>
  <si>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</si>
  <si>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</si>
  <si>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</si>
  <si>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</si>
  <si>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</si>
  <si>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</si>
  <si>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</si>
  <si>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</si>
  <si>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</si>
  <si>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</si>
  <si>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</si>
  <si>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</si>
  <si>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</si>
  <si>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</si>
  <si>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</si>
  <si>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</si>
  <si>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</si>
  <si>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</si>
  <si>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</si>
  <si>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</si>
  <si>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</si>
  <si>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</si>
  <si>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</si>
  <si>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</si>
  <si>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</si>
  <si>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</si>
  <si>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</si>
  <si>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</si>
  <si>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</si>
  <si>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</si>
  <si>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</si>
  <si>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</si>
  <si>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</si>
  <si>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</si>
  <si>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</si>
  <si>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</si>
  <si>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</si>
  <si>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</si>
  <si>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</si>
  <si>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</si>
  <si>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</si>
  <si>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</si>
  <si>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</si>
  <si>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</si>
  <si>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</si>
  <si>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</si>
  <si>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</si>
  <si>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</si>
  <si>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</si>
  <si>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</si>
  <si>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</si>
  <si>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</si>
  <si>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</si>
  <si>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</si>
  <si>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</si>
  <si>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</si>
  <si>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</si>
  <si>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</si>
  <si>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</si>
  <si>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</si>
  <si>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</si>
  <si>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</si>
  <si>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</si>
  <si>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</si>
  <si>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</si>
  <si>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</si>
  <si>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</si>
  <si>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</si>
  <si>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</si>
  <si>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</si>
  <si>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</si>
  <si>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</si>
  <si>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</si>
  <si>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</si>
  <si>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</si>
  <si>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</si>
  <si>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</si>
  <si>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</si>
  <si>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</si>
  <si>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</si>
  <si>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</si>
  <si>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</si>
  <si>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</si>
  <si>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</si>
  <si>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</si>
  <si>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</si>
  <si>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</si>
  <si>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</si>
  <si>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</si>
  <si>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</si>
  <si>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</si>
  <si>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</si>
  <si>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</si>
  <si>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</si>
  <si>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</si>
  <si>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</si>
  <si>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</si>
  <si>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</si>
  <si>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</si>
  <si>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</si>
  <si>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</si>
  <si>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</si>
  <si>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</si>
  <si>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</si>
  <si>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</si>
  <si>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</si>
  <si>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</si>
  <si>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</si>
  <si>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</si>
  <si>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</si>
  <si>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</si>
  <si>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</si>
  <si>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</si>
  <si>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</si>
  <si>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</si>
  <si>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</si>
  <si>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</si>
  <si>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</si>
  <si>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</si>
  <si>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</si>
  <si>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</si>
  <si>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</si>
  <si>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</si>
  <si>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</si>
  <si>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</si>
  <si>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</si>
  <si>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</si>
  <si>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</si>
  <si>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</si>
  <si>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</si>
  <si>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</si>
  <si>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</si>
  <si>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</si>
  <si>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</si>
  <si>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</si>
  <si>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</si>
  <si>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</si>
  <si>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</si>
  <si>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</si>
  <si>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</si>
  <si>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</si>
  <si>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</si>
  <si>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</si>
  <si>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</si>
  <si>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</si>
  <si>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</si>
  <si>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</si>
  <si>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</si>
  <si>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</si>
  <si>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</si>
  <si>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</si>
  <si>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</si>
  <si>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</si>
  <si>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</si>
  <si>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</si>
  <si>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</si>
  <si>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</si>
  <si>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</si>
  <si>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</si>
  <si>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</si>
  <si>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</si>
  <si>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</si>
  <si>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</si>
  <si>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</si>
  <si>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</si>
  <si>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</si>
  <si>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</si>
  <si>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</si>
  <si>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</si>
  <si>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</si>
  <si>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</si>
  <si>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</si>
  <si>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</si>
  <si>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</si>
  <si>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</si>
  <si>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</si>
  <si>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</si>
  <si>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</si>
  <si>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</si>
  <si>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</si>
  <si>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</si>
  <si>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</si>
  <si>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</si>
  <si>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</si>
  <si>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</si>
  <si>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</si>
  <si>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</si>
  <si>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</si>
  <si>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</si>
  <si>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</si>
  <si>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</si>
  <si>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</si>
  <si>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</si>
  <si>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</si>
  <si>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</si>
  <si>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</si>
  <si>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</si>
  <si>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</si>
  <si>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</si>
  <si>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</si>
  <si>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</si>
  <si>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</si>
  <si>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</si>
  <si>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</si>
  <si>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</si>
  <si>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</si>
  <si>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</si>
  <si>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</si>
  <si>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</si>
  <si>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</si>
  <si>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</si>
  <si>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</si>
  <si>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</si>
  <si>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</si>
  <si>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</si>
  <si>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</si>
  <si>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</si>
  <si>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</si>
  <si>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</si>
  <si>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</si>
  <si>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</si>
  <si>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</si>
  <si>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</si>
  <si>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</si>
  <si>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</si>
  <si>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</si>
  <si>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</si>
  <si>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</si>
  <si>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</si>
  <si>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</si>
  <si>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</si>
  <si>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</si>
  <si>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</si>
  <si>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</si>
  <si>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</si>
  <si>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</si>
  <si>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</si>
  <si>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</si>
  <si>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</si>
  <si>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</si>
  <si>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</si>
  <si>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</si>
  <si>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</si>
  <si>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</si>
  <si>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</si>
  <si>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</si>
  <si>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</si>
  <si>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</si>
  <si>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</si>
  <si>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</si>
  <si>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</si>
  <si>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</si>
  <si>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</si>
  <si>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</si>
  <si>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</si>
  <si>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</si>
  <si>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</si>
  <si>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</si>
  <si>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</si>
  <si>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</si>
  <si>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</si>
  <si>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</si>
  <si>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</si>
  <si>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</si>
  <si>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</si>
  <si>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</si>
  <si>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</si>
  <si>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</si>
  <si>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</si>
  <si>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</si>
  <si>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</si>
  <si>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</si>
  <si>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</si>
  <si>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</si>
  <si>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</si>
  <si>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</si>
  <si>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</si>
  <si>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</si>
  <si>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</si>
  <si>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</si>
  <si>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</si>
  <si>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</si>
  <si>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</si>
  <si>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</si>
  <si>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</si>
  <si>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</si>
  <si>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</si>
  <si>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</si>
  <si>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</si>
  <si>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</si>
  <si>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</si>
  <si>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</si>
  <si>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</si>
  <si>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</si>
  <si>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</si>
  <si>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</si>
  <si>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</si>
  <si>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</si>
  <si>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</si>
  <si>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</si>
  <si>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</si>
  <si>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</si>
  <si>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</si>
  <si>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</si>
  <si>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</si>
  <si>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</si>
  <si>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</si>
  <si>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</si>
  <si>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</si>
  <si>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</si>
  <si>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</si>
  <si>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</si>
  <si>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</si>
  <si>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</si>
  <si>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</si>
  <si>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</si>
  <si>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</si>
  <si>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</si>
  <si>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</si>
  <si>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</si>
  <si>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</si>
  <si>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</si>
  <si>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</si>
  <si>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</si>
  <si>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</si>
  <si>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</si>
  <si>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</si>
  <si>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</si>
  <si>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</si>
  <si>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</si>
  <si>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</si>
  <si>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</si>
  <si>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</si>
  <si>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</si>
  <si>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</si>
  <si>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</si>
  <si>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</si>
  <si>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</si>
  <si>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</si>
  <si>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</si>
  <si>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</si>
  <si>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</si>
  <si>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</si>
  <si>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</si>
  <si>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</si>
  <si>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</si>
  <si>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</si>
  <si>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</si>
  <si>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</si>
  <si>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</si>
  <si>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</si>
  <si>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</si>
  <si>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</si>
  <si>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</si>
  <si>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</si>
  <si>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</si>
  <si>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</si>
  <si>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</si>
  <si>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</si>
  <si>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</si>
  <si>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</si>
  <si>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</si>
  <si>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</si>
  <si>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</si>
  <si>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</si>
  <si>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</si>
  <si>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</si>
  <si>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</si>
  <si>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</si>
  <si>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</si>
  <si>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</si>
  <si>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</si>
  <si>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</si>
  <si>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</si>
  <si>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</si>
  <si>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</si>
  <si>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</si>
  <si>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</si>
  <si>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</si>
  <si>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</si>
  <si>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</si>
  <si>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</si>
  <si>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</si>
  <si>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</si>
  <si>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</si>
  <si>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</si>
  <si>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</si>
  <si>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</si>
  <si>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</si>
  <si>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</si>
  <si>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</si>
  <si>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</si>
  <si>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</si>
  <si>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</si>
  <si>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</si>
  <si>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</si>
  <si>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</si>
  <si>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</si>
  <si>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</si>
  <si>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</si>
  <si>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</si>
  <si>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</si>
  <si>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</si>
  <si>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</si>
  <si>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</si>
  <si>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</si>
  <si>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</si>
  <si>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</si>
  <si>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</si>
  <si>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</si>
  <si>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</si>
  <si>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</si>
  <si>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</si>
  <si>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</si>
  <si>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</si>
  <si>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</si>
  <si>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</si>
  <si>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</si>
  <si>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</si>
  <si>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</si>
  <si>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</si>
  <si>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</si>
  <si>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</si>
  <si>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</si>
  <si>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</si>
  <si>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</si>
  <si>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</si>
  <si>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</si>
  <si>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</si>
  <si>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</si>
  <si>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</si>
  <si>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</si>
  <si>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</si>
  <si>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</si>
  <si>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</si>
  <si>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</si>
  <si>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</si>
  <si>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</si>
  <si>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</si>
  <si>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</si>
  <si>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</si>
  <si>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</si>
  <si>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</si>
  <si>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</si>
  <si>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</si>
  <si>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</si>
  <si>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</si>
  <si>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</si>
  <si>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</si>
  <si>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</si>
  <si>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</si>
  <si>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</si>
  <si>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</si>
  <si>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</si>
  <si>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</si>
  <si>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</si>
  <si>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</si>
  <si>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</si>
  <si>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</si>
  <si>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</si>
  <si>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</si>
  <si>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</si>
  <si>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</si>
  <si>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</si>
  <si>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</si>
  <si>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</si>
  <si>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</si>
  <si>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</si>
  <si>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</si>
  <si>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</si>
  <si>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</si>
  <si>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</si>
  <si>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</si>
  <si>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</si>
  <si>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</si>
  <si>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</si>
  <si>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</si>
  <si>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</si>
  <si>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</si>
  <si>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</si>
  <si>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</si>
  <si>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</si>
  <si>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</si>
  <si>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</si>
  <si>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</si>
  <si>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</si>
  <si>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</si>
  <si>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</si>
  <si>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</si>
  <si>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</si>
  <si>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</si>
  <si>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</si>
  <si>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</si>
  <si>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</si>
  <si>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</si>
  <si>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</si>
  <si>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</si>
  <si>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</si>
  <si>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</si>
  <si>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</si>
  <si>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</si>
  <si>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</si>
  <si>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</si>
  <si>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</si>
  <si>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</si>
  <si>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</si>
  <si>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</si>
  <si>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</si>
  <si>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</si>
  <si>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</si>
  <si>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</si>
  <si>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</si>
  <si>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</si>
  <si>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</si>
  <si>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</si>
  <si>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</si>
  <si>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</si>
  <si>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</si>
  <si>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</si>
  <si>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</si>
  <si>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</si>
  <si>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</si>
  <si>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</si>
  <si>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</si>
  <si>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</si>
  <si>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</si>
  <si>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</si>
  <si>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</si>
  <si>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</si>
  <si>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</si>
  <si>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</si>
  <si>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</si>
  <si>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</si>
  <si>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</si>
  <si>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</si>
  <si>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</si>
  <si>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</si>
  <si>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</si>
  <si>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</si>
  <si>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</si>
  <si>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</si>
  <si>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</si>
  <si>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</si>
  <si>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</si>
  <si>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</si>
  <si>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</si>
  <si>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</si>
  <si>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</si>
  <si>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</si>
  <si>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</si>
  <si>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</si>
  <si>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</si>
  <si>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</si>
  <si>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</si>
  <si>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</si>
  <si>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</si>
  <si>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</si>
  <si>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</si>
  <si>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</si>
  <si>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</si>
  <si>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</si>
  <si>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</si>
  <si>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</si>
  <si>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</si>
  <si>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</si>
  <si>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</si>
  <si>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</si>
  <si>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</si>
  <si>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</si>
  <si>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</si>
  <si>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</si>
  <si>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</si>
  <si>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</si>
  <si>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</si>
  <si>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</si>
  <si>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</si>
  <si>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</si>
  <si>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</si>
  <si>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</si>
  <si>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</si>
  <si>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</si>
  <si>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</si>
  <si>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</si>
  <si>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</si>
  <si>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</si>
  <si>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</si>
  <si>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</si>
  <si>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</si>
  <si>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</si>
  <si>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</si>
  <si>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</si>
  <si>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</si>
  <si>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</si>
  <si>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</si>
  <si>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</si>
  <si>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</si>
  <si>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</si>
  <si>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</si>
  <si>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</si>
  <si>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</si>
  <si>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</si>
  <si>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</si>
  <si>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</si>
  <si>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</si>
  <si>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</si>
  <si>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</si>
  <si>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</si>
  <si>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</si>
  <si>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</si>
  <si>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</si>
  <si>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</si>
  <si>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</si>
  <si>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</si>
  <si>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</si>
  <si>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</si>
  <si>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</si>
  <si>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</si>
  <si>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</si>
  <si>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</si>
  <si>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</si>
  <si>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</si>
  <si>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</si>
  <si>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</si>
  <si>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</si>
  <si>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</si>
  <si>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</si>
  <si>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</si>
  <si>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</si>
  <si>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</si>
  <si>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</si>
  <si>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</si>
  <si>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</si>
  <si>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</si>
  <si>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</si>
  <si>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</si>
  <si>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</si>
  <si>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</si>
  <si>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</si>
  <si>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</si>
  <si>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</si>
  <si>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</si>
  <si>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</si>
  <si>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</si>
  <si>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</si>
  <si>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</si>
  <si>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</si>
  <si>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</si>
  <si>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</si>
  <si>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</si>
  <si>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</si>
  <si>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</si>
  <si>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</si>
  <si>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</si>
  <si>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</si>
  <si>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</si>
  <si>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</si>
  <si>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</si>
  <si>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</si>
  <si>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</si>
  <si>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</si>
  <si>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</si>
  <si>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</si>
  <si>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</si>
  <si>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</si>
  <si>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</si>
  <si>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</si>
  <si>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</si>
  <si>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</si>
  <si>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</si>
  <si>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</si>
  <si>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</si>
  <si>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</si>
  <si>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</si>
  <si>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</si>
  <si>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</si>
  <si>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</si>
  <si>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</si>
  <si>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</si>
  <si>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</si>
  <si>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</si>
  <si>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</si>
  <si>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</si>
  <si>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</si>
  <si>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</si>
  <si>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</si>
  <si>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</si>
  <si>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</si>
  <si>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</si>
  <si>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</si>
  <si>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</si>
  <si>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</si>
  <si>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</si>
  <si>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</si>
  <si>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</si>
  <si>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</si>
  <si>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</si>
  <si>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</si>
  <si>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</si>
  <si>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</si>
  <si>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</si>
  <si>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</si>
  <si>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</si>
  <si>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</si>
  <si>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</si>
  <si>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</si>
  <si>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</si>
  <si>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</si>
  <si>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</si>
  <si>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</si>
  <si>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</si>
  <si>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</si>
  <si>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</si>
  <si>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</si>
  <si>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</si>
  <si>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</si>
  <si>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</si>
  <si>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</si>
  <si>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</si>
  <si>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</si>
  <si>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</si>
  <si>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</si>
  <si>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</si>
  <si>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</si>
  <si>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</si>
  <si>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</si>
  <si>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</si>
  <si>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</si>
  <si>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</si>
  <si>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</si>
  <si>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</si>
  <si>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</si>
  <si>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</si>
  <si>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</si>
  <si>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</si>
  <si>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</si>
  <si>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</si>
  <si>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</si>
  <si>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</si>
  <si>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</si>
  <si>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</si>
  <si>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</si>
  <si>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</si>
  <si>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</si>
  <si>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</si>
  <si>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</si>
  <si>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</si>
  <si>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</si>
  <si>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</si>
  <si>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</si>
  <si>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</si>
  <si>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</si>
  <si>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</si>
  <si>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</si>
  <si>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</si>
  <si>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</si>
  <si>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</si>
  <si>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</si>
  <si>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</si>
  <si>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</si>
  <si>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</si>
  <si>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</si>
  <si>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</si>
  <si>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</si>
  <si>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</si>
  <si>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</si>
  <si>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</si>
  <si>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</si>
  <si>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</si>
  <si>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</si>
  <si>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</si>
  <si>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</si>
  <si>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</si>
  <si>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</si>
  <si>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</si>
  <si>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</si>
  <si>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</si>
  <si>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</si>
  <si>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</si>
  <si>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</si>
  <si>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</si>
  <si>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</si>
  <si>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</si>
  <si>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</si>
  <si>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</si>
  <si>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</si>
  <si>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</si>
  <si>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</si>
  <si>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</si>
  <si>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</si>
  <si>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</si>
  <si>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</si>
  <si>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</si>
  <si>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</si>
  <si>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</si>
  <si>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</si>
  <si>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</si>
  <si>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</si>
  <si>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</si>
  <si>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</si>
  <si>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</si>
  <si>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</si>
  <si>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</si>
  <si>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</si>
  <si>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</si>
  <si>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</si>
  <si>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</si>
  <si>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</si>
  <si>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</si>
  <si>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</si>
  <si>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</si>
  <si>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</si>
  <si>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</si>
  <si>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</si>
  <si>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</si>
  <si>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</si>
  <si>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</si>
  <si>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</si>
  <si>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</si>
  <si>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</si>
  <si>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</si>
  <si>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</si>
  <si>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</si>
  <si>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</si>
  <si>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</si>
  <si>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</si>
  <si>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</si>
  <si>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</si>
  <si>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</si>
  <si>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</si>
  <si>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</si>
  <si>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</si>
  <si>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</si>
  <si>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</si>
  <si>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</si>
  <si>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</si>
  <si>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</si>
  <si>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</si>
  <si>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</si>
  <si>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</si>
  <si>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</si>
  <si>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</si>
  <si>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</si>
  <si>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</si>
  <si>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</si>
  <si>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</si>
  <si>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</si>
  <si>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</si>
  <si>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</si>
  <si>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</si>
  <si>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</si>
  <si>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</si>
  <si>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</si>
  <si>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</si>
  <si>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</si>
  <si>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</si>
  <si>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</si>
  <si>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</si>
  <si>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</si>
  <si>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</si>
  <si>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</si>
  <si>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</si>
  <si>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</si>
  <si>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</si>
  <si>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</si>
  <si>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</si>
  <si>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</si>
  <si>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</si>
  <si>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</si>
  <si>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</si>
  <si>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</si>
  <si>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</si>
  <si>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</si>
  <si>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</si>
  <si>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</si>
  <si>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</si>
  <si>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</si>
  <si>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</si>
  <si>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</si>
  <si>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</si>
  <si>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</si>
  <si>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</si>
  <si>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</si>
  <si>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</si>
  <si>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</si>
  <si>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</si>
  <si>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</si>
  <si>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</si>
  <si>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</si>
  <si>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</si>
  <si>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</si>
  <si>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</si>
  <si>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</si>
  <si>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</si>
  <si>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</si>
  <si>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</si>
  <si>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</si>
  <si>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</si>
  <si>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</si>
  <si>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</si>
  <si>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</si>
  <si>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</si>
  <si>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</si>
  <si>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</si>
  <si>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</si>
  <si>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</si>
  <si>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</si>
  <si>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</si>
  <si>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</si>
  <si>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</si>
  <si>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</si>
  <si>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</si>
  <si>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</si>
  <si>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</si>
  <si>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</si>
  <si>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</si>
  <si>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</si>
  <si>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</si>
  <si>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</si>
  <si>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</si>
  <si>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</si>
  <si>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</si>
  <si>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</si>
  <si>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</si>
  <si>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</si>
  <si>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</si>
  <si>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</si>
  <si>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</si>
  <si>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</si>
  <si>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</si>
  <si>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</si>
  <si>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</si>
  <si>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</si>
  <si>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</si>
  <si>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</si>
  <si>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</si>
  <si>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</si>
  <si>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</si>
  <si>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</si>
  <si>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</si>
  <si>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</si>
  <si>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</si>
  <si>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</si>
  <si>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</si>
  <si>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</si>
  <si>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</si>
  <si>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</si>
  <si>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</si>
  <si>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</si>
  <si>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</si>
  <si>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</si>
  <si>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</si>
  <si>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</si>
  <si>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</si>
  <si>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</si>
  <si>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</si>
  <si>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</si>
  <si>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</si>
  <si>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</si>
  <si>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</si>
  <si>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</si>
  <si>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</si>
  <si>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</si>
  <si>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</si>
  <si>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</si>
  <si>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</si>
  <si>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</si>
  <si>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</si>
  <si>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</si>
  <si>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</si>
  <si>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</si>
  <si>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</si>
  <si>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</si>
  <si>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</si>
  <si>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</si>
  <si>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</si>
  <si>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</si>
  <si>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</si>
  <si>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</si>
  <si>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</si>
  <si>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</si>
  <si>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</si>
  <si>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</si>
  <si>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</si>
  <si>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</si>
  <si>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</si>
  <si>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</si>
  <si>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</si>
  <si>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</si>
  <si>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</si>
  <si>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</si>
  <si>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</si>
  <si>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</si>
  <si>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</si>
  <si>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</si>
  <si>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</si>
  <si>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</si>
  <si>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</si>
  <si>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</si>
  <si>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</si>
  <si>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</si>
  <si>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</si>
  <si>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</si>
  <si>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</si>
  <si>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</si>
  <si>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</si>
  <si>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</si>
  <si>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</si>
  <si>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</si>
  <si>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</si>
  <si>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</si>
  <si>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</si>
  <si>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</si>
  <si>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</si>
  <si>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</si>
  <si>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</si>
  <si>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</si>
  <si>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</si>
  <si>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</si>
  <si>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</si>
  <si>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</si>
  <si>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</si>
  <si>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</si>
  <si>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</si>
  <si>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</si>
  <si>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</si>
  <si>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</si>
  <si>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</si>
  <si>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</si>
  <si>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</si>
  <si>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</si>
  <si>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</si>
  <si>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</si>
  <si>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</si>
  <si>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</si>
  <si>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</si>
  <si>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</si>
  <si>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</si>
  <si>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</si>
  <si>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</si>
  <si>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</si>
  <si>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</si>
  <si>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</si>
  <si>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</si>
  <si>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</si>
  <si>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</si>
  <si>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</si>
  <si>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</si>
  <si>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</si>
  <si>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</si>
  <si>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</si>
  <si>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</si>
  <si>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</si>
  <si>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</si>
  <si>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</si>
  <si>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</si>
  <si>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</si>
  <si>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</si>
  <si>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</si>
  <si>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</si>
  <si>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</si>
  <si>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</si>
  <si>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</si>
  <si>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</si>
  <si>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</si>
  <si>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</si>
  <si>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</si>
  <si>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</si>
  <si>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</si>
  <si>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</si>
  <si>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</si>
  <si>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</si>
  <si>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</si>
  <si>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</si>
  <si>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</si>
  <si>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</si>
  <si>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</si>
  <si>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</si>
  <si>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</si>
  <si>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</si>
  <si>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</si>
  <si>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</si>
  <si>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</si>
  <si>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</si>
  <si>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</si>
  <si>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</si>
  <si>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</si>
  <si>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</si>
  <si>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</si>
  <si>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</si>
  <si>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</si>
  <si>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</si>
  <si>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</si>
  <si>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</si>
  <si>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</si>
  <si>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</si>
  <si>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</si>
  <si>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</si>
  <si>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</si>
  <si>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</si>
  <si>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</si>
  <si>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</si>
  <si>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</si>
  <si>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</si>
  <si>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</si>
  <si>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</si>
  <si>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</si>
  <si>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</si>
  <si>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</si>
  <si>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</si>
  <si>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</si>
  <si>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</si>
  <si>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</si>
  <si>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</si>
  <si>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</si>
  <si>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</si>
  <si>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</si>
  <si>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</si>
  <si>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</si>
  <si>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</si>
  <si>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</si>
  <si>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</si>
  <si>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</si>
  <si>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</si>
  <si>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</si>
  <si>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</si>
  <si>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</si>
  <si>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</si>
  <si>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</si>
  <si>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</si>
  <si>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</si>
  <si>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</si>
  <si>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</si>
  <si>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</si>
  <si>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</si>
  <si>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</si>
  <si>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</si>
  <si>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</si>
  <si>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</si>
  <si>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</si>
  <si>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</si>
  <si>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</si>
  <si>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</si>
  <si>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</si>
  <si>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</si>
  <si>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</si>
  <si>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</si>
  <si>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</si>
  <si>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</si>
  <si>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</si>
  <si>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</si>
  <si>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</si>
  <si>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</si>
  <si>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</si>
  <si>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</si>
  <si>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</si>
  <si>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</si>
  <si>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</si>
  <si>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</si>
  <si>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</si>
  <si>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</si>
  <si>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</si>
  <si>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</si>
  <si>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</si>
  <si>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</si>
  <si>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</si>
  <si>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</si>
  <si>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</si>
  <si>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</si>
  <si>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</si>
  <si>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</si>
  <si>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</si>
  <si>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</si>
  <si>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</si>
  <si>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</si>
  <si>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</si>
  <si>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</si>
  <si>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</si>
  <si>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</si>
  <si>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</si>
  <si>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</si>
  <si>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</si>
  <si>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</si>
  <si>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</si>
  <si>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</si>
  <si>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</si>
  <si>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</si>
  <si>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</si>
  <si>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</si>
  <si>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</si>
  <si>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</si>
  <si>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</si>
  <si>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</si>
  <si>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</si>
  <si>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</si>
  <si>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</si>
  <si>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</si>
  <si>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</si>
  <si>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</si>
  <si>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</si>
  <si>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</si>
  <si>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</si>
  <si>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</si>
  <si>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</si>
  <si>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</si>
  <si>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</si>
  <si>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</si>
  <si>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</si>
  <si>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</si>
  <si>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</si>
  <si>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</si>
  <si>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</si>
  <si>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</si>
  <si>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</si>
  <si>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</si>
  <si>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</si>
  <si>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</si>
  <si>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</si>
  <si>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</si>
  <si>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</si>
  <si>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</si>
  <si>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</si>
  <si>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</si>
  <si>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</si>
  <si>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</si>
  <si>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</si>
  <si>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</si>
  <si>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</si>
  <si>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</si>
  <si>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</si>
  <si>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</si>
  <si>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</si>
  <si>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</si>
  <si>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</si>
  <si>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</si>
  <si>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</si>
  <si>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</si>
  <si>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</si>
  <si>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</si>
  <si>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</si>
  <si>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</si>
  <si>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</si>
  <si>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</si>
  <si>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</si>
  <si>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</si>
  <si>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</si>
  <si>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</si>
  <si>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</si>
  <si>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</si>
  <si>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</si>
  <si>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</si>
  <si>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</si>
  <si>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</si>
  <si>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</si>
  <si>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</si>
  <si>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</si>
  <si>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</si>
  <si>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</si>
  <si>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</si>
  <si>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</si>
  <si>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</si>
  <si>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</si>
  <si>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</si>
  <si>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</si>
  <si>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</si>
  <si>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</si>
  <si>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</si>
  <si>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</si>
  <si>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</si>
  <si>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</si>
  <si>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</si>
  <si>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</si>
  <si>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</si>
  <si>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</si>
  <si>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</si>
  <si>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</si>
  <si>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</si>
  <si>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</si>
  <si>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</si>
  <si>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</si>
  <si>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</si>
  <si>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</si>
  <si>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</si>
  <si>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</si>
  <si>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</si>
  <si>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</si>
  <si>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</si>
  <si>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</si>
  <si>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</si>
  <si>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</si>
  <si>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</si>
  <si>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</si>
  <si>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</si>
  <si>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</si>
  <si>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</si>
  <si>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</si>
  <si>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</si>
  <si>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</si>
  <si>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</si>
  <si>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</si>
  <si>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</si>
  <si>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</si>
  <si>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</si>
  <si>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</si>
  <si>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</si>
  <si>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</si>
  <si>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</si>
  <si>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</si>
  <si>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</si>
  <si>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</si>
  <si>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</si>
  <si>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</si>
  <si>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</si>
  <si>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</si>
  <si>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</si>
  <si>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</si>
  <si>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</si>
  <si>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</si>
  <si>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</si>
  <si>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</si>
  <si>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</si>
  <si>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</si>
  <si>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</si>
  <si>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</si>
  <si>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</si>
  <si>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</si>
  <si>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</si>
  <si>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</si>
  <si>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</si>
  <si>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</si>
  <si>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</si>
  <si>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</si>
  <si>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</si>
  <si>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</si>
  <si>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</si>
  <si>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</si>
  <si>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</si>
  <si>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</si>
  <si>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</si>
  <si>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</si>
  <si>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</si>
  <si>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</si>
  <si>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</si>
  <si>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</si>
  <si>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</si>
  <si>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</si>
  <si>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</si>
  <si>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</si>
  <si>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</si>
  <si>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</si>
  <si>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</si>
  <si>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</si>
  <si>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</si>
  <si>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</si>
  <si>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</si>
  <si>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</si>
  <si>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</si>
  <si>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</si>
  <si>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</si>
  <si>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</si>
  <si>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</si>
  <si>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</si>
  <si>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</si>
  <si>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</si>
  <si>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</si>
  <si>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</si>
  <si>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</si>
  <si>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</si>
  <si>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</si>
  <si>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</si>
  <si>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</si>
  <si>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</si>
  <si>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</si>
  <si>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</si>
  <si>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</si>
  <si>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</si>
  <si>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</si>
  <si>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</si>
  <si>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</si>
  <si>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</si>
  <si>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</si>
  <si>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</si>
  <si>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</si>
  <si>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</si>
  <si>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</si>
  <si>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</si>
  <si>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</si>
  <si>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</si>
  <si>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</si>
  <si>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</si>
  <si>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</si>
  <si>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</si>
  <si>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</si>
  <si>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</si>
  <si>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</si>
  <si>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</si>
  <si>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</si>
  <si>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</si>
  <si>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</si>
  <si>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</si>
  <si>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</si>
  <si>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</si>
  <si>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</si>
  <si>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</si>
  <si>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</si>
  <si>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</si>
  <si>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</si>
  <si>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</si>
  <si>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</si>
  <si>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</si>
  <si>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</si>
  <si>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</si>
  <si>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</si>
  <si>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</si>
  <si>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</si>
  <si>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</si>
  <si>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</si>
  <si>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</si>
  <si>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</si>
  <si>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</si>
  <si>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</si>
  <si>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</si>
  <si>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</si>
  <si>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</si>
  <si>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</si>
  <si>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</si>
  <si>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</si>
  <si>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</si>
  <si>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</si>
  <si>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</si>
  <si>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</si>
  <si>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</si>
  <si>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</si>
  <si>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</si>
  <si>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</si>
  <si>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</si>
  <si>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</si>
  <si>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</si>
  <si>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</si>
  <si>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</si>
  <si>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</si>
  <si>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</si>
  <si>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</si>
  <si>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</si>
  <si>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</si>
  <si>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</si>
  <si>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</si>
  <si>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</si>
  <si>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</si>
  <si>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</si>
  <si>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</si>
  <si>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</si>
  <si>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</si>
  <si>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</si>
  <si>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</si>
  <si>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</si>
  <si>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</si>
  <si>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</si>
  <si>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</si>
  <si>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</si>
  <si>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</si>
  <si>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</si>
  <si>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</si>
  <si>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</si>
  <si>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</si>
  <si>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</si>
  <si>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</si>
  <si>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</si>
  <si>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</si>
  <si>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</si>
  <si>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</si>
  <si>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</si>
  <si>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</si>
  <si>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</si>
  <si>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</si>
  <si>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</si>
  <si>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</si>
  <si>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</si>
  <si>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</si>
  <si>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</si>
  <si>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</si>
  <si>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</si>
  <si>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</si>
  <si>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</si>
  <si>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</si>
  <si>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</si>
  <si>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</si>
  <si>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</si>
  <si>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</si>
  <si>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</si>
  <si>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</si>
  <si>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</si>
  <si>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</si>
  <si>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</si>
  <si>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</si>
  <si>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</si>
  <si>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</si>
  <si>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</si>
  <si>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</si>
  <si>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</si>
  <si>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</si>
  <si>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</si>
  <si>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</si>
  <si>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</si>
  <si>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</si>
  <si>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</si>
  <si>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</si>
  <si>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</si>
  <si>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</si>
  <si>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</si>
  <si>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</si>
  <si>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</si>
  <si>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</si>
  <si>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</si>
  <si>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</si>
  <si>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</si>
  <si>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</si>
  <si>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</si>
  <si>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</si>
  <si>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</si>
  <si>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</si>
  <si>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</si>
  <si>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</si>
  <si>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</si>
  <si>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</si>
  <si>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</si>
  <si>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</si>
  <si>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</si>
  <si>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</si>
  <si>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</si>
  <si>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</si>
  <si>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</si>
  <si>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</si>
  <si>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</si>
  <si>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</si>
  <si>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</si>
  <si>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</si>
  <si>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</si>
  <si>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</si>
  <si>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</si>
  <si>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</si>
  <si>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</si>
  <si>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</si>
  <si>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</si>
  <si>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</si>
  <si>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</si>
  <si>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</si>
  <si>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</si>
  <si>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</si>
  <si>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</si>
  <si>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</si>
  <si>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</si>
  <si>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</si>
  <si>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</si>
  <si>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</si>
  <si>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</si>
  <si>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</si>
  <si>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</si>
  <si>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</si>
  <si>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</si>
  <si>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</si>
  <si>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</si>
  <si>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</si>
  <si>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</si>
  <si>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</si>
  <si>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</si>
  <si>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</si>
  <si>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</si>
  <si>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</si>
  <si>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</si>
  <si>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</si>
  <si>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</si>
  <si>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</si>
  <si>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</si>
  <si>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</si>
  <si>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</si>
  <si>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</si>
  <si>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</si>
  <si>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</si>
  <si>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</si>
  <si>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</si>
  <si>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</si>
  <si>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</si>
  <si>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</si>
  <si>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</si>
  <si>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</si>
  <si>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</si>
  <si>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</si>
  <si>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</si>
  <si>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</si>
  <si>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</si>
  <si>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</si>
  <si>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</si>
  <si>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</si>
  <si>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</si>
  <si>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</si>
  <si>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</si>
  <si>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</si>
  <si>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</si>
  <si>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</si>
  <si>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</si>
  <si>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</si>
  <si>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</si>
  <si>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</si>
  <si>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</si>
  <si>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</si>
  <si>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</si>
  <si>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</si>
  <si>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</si>
  <si>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</si>
  <si>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</si>
  <si>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</si>
  <si>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</si>
  <si>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</si>
  <si>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</si>
  <si>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</si>
  <si>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</si>
  <si>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</si>
  <si>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</si>
  <si>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</si>
  <si>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</si>
  <si>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</si>
  <si>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</si>
  <si>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</si>
  <si>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</si>
  <si>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</si>
  <si>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</si>
  <si>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</si>
  <si>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</si>
  <si>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</si>
  <si>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</si>
  <si>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</si>
  <si>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</si>
  <si>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</si>
  <si>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</si>
  <si>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</si>
  <si>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</si>
  <si>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</si>
  <si>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</si>
  <si>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</si>
  <si>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</si>
  <si>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</si>
  <si>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</si>
  <si>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</si>
  <si>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</si>
  <si>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</si>
  <si>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</si>
  <si>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</si>
  <si>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</si>
  <si>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</si>
  <si>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</si>
  <si>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</si>
  <si>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</si>
  <si>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</si>
  <si>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</si>
  <si>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</si>
  <si>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</si>
  <si>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</si>
  <si>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</si>
  <si>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</si>
  <si>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</si>
  <si>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</si>
  <si>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</si>
  <si>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</si>
  <si>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</si>
  <si>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</si>
  <si>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</si>
  <si>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</si>
  <si>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</si>
  <si>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</si>
  <si>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</si>
  <si>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</si>
  <si>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</si>
  <si>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</si>
  <si>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</si>
  <si>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</si>
  <si>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</si>
  <si>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</si>
  <si>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</si>
  <si>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</si>
  <si>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</si>
  <si>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</si>
  <si>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</si>
  <si>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</si>
  <si>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</si>
  <si>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</si>
  <si>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</si>
  <si>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</si>
  <si>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</si>
  <si>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</si>
  <si>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</si>
  <si>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</si>
  <si>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</si>
  <si>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</si>
  <si>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</si>
  <si>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</si>
  <si>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</si>
  <si>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</si>
  <si>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</si>
  <si>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</si>
  <si>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</si>
  <si>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</si>
  <si>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</si>
  <si>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</si>
  <si>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</si>
  <si>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</si>
  <si>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</si>
  <si>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</si>
  <si>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</si>
  <si>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</si>
  <si>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</si>
  <si>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</si>
  <si>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</si>
  <si>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</si>
  <si>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</si>
  <si>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</si>
  <si>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</si>
  <si>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</si>
  <si>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</si>
  <si>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</si>
  <si>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</si>
  <si>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</si>
  <si>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</si>
  <si>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</si>
  <si>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</si>
  <si>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</si>
  <si>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</si>
  <si>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</si>
  <si>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</si>
  <si>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</si>
  <si>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</si>
  <si>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</si>
  <si>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</si>
  <si>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</si>
  <si>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</si>
  <si>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</si>
  <si>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</si>
  <si>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</si>
  <si>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</si>
  <si>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</si>
  <si>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</si>
  <si>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</si>
  <si>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</si>
  <si>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</si>
  <si>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</si>
  <si>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</si>
  <si>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</si>
  <si>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</si>
  <si>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</si>
  <si>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</si>
  <si>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</si>
  <si>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</si>
  <si>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</si>
  <si>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</si>
  <si>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</si>
  <si>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</si>
  <si>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</si>
  <si>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</si>
  <si>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</si>
  <si>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</si>
  <si>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</si>
  <si>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</si>
  <si>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</si>
  <si>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</si>
  <si>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</si>
  <si>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</si>
  <si>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</si>
  <si>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</si>
  <si>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</si>
  <si>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</si>
  <si>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</si>
  <si>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</si>
  <si>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</si>
  <si>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</si>
  <si>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</si>
  <si>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</si>
  <si>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</si>
  <si>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</si>
  <si>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</si>
  <si>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</si>
  <si>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</si>
  <si>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</si>
  <si>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</si>
  <si>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</si>
  <si>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</si>
  <si>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</si>
  <si>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</si>
  <si>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</si>
  <si>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</si>
  <si>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</si>
  <si>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</si>
  <si>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</si>
  <si>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</si>
  <si>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</si>
  <si>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</si>
  <si>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</si>
  <si>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</si>
  <si>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</si>
  <si>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</si>
  <si>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</si>
  <si>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</si>
  <si>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</si>
  <si>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</si>
  <si>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</si>
  <si>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</si>
  <si>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</si>
  <si>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</si>
  <si>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</si>
  <si>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</si>
  <si>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</si>
  <si>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</si>
  <si>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</si>
  <si>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</si>
  <si>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</si>
  <si>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</si>
  <si>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</si>
  <si>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</si>
  <si>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</si>
  <si>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</si>
  <si>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</si>
  <si>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</si>
  <si>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</si>
  <si>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</si>
  <si>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</si>
  <si>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</si>
  <si>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</si>
  <si>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</si>
  <si>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</si>
  <si>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</si>
  <si>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</si>
  <si>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</si>
  <si>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</si>
  <si>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</si>
  <si>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</si>
  <si>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</si>
  <si>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</si>
  <si>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</si>
  <si>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</si>
  <si>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</si>
  <si>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</si>
  <si>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</si>
  <si>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</si>
  <si>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</si>
  <si>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</si>
  <si>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</si>
  <si>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</si>
  <si>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</si>
  <si>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</si>
  <si>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</si>
  <si>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</si>
  <si>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</si>
  <si>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</si>
  <si>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</si>
  <si>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</si>
  <si>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</si>
  <si>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</si>
  <si>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</si>
  <si>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</si>
  <si>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</si>
  <si>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</si>
  <si>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</si>
  <si>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</si>
  <si>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</si>
  <si>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</si>
  <si>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</si>
  <si>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</si>
  <si>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</si>
  <si>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</si>
  <si>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</si>
  <si>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</si>
  <si>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</si>
  <si>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</si>
  <si>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</si>
  <si>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</si>
  <si>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</si>
  <si>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</si>
  <si>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</si>
  <si>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</si>
  <si>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</si>
  <si>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</si>
  <si>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</si>
  <si>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</si>
  <si>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</si>
  <si>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</si>
  <si>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</si>
  <si>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</si>
  <si>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</si>
  <si>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</si>
  <si>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</si>
  <si>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</si>
  <si>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</si>
  <si>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</si>
  <si>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</si>
  <si>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</si>
  <si>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</si>
  <si>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</si>
  <si>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</si>
  <si>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</si>
  <si>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</si>
  <si>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</si>
  <si>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</si>
  <si>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</si>
  <si>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</si>
  <si>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</si>
  <si>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</si>
  <si>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</si>
  <si>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</si>
  <si>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</si>
  <si>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</si>
  <si>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</si>
  <si>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</si>
  <si>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</si>
  <si>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</si>
  <si>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</si>
  <si>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</si>
  <si>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</si>
  <si>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</si>
  <si>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</si>
  <si>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</si>
  <si>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</si>
  <si>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</si>
  <si>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</si>
  <si>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</si>
  <si>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</si>
  <si>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</si>
  <si>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</si>
  <si>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</si>
  <si>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</si>
  <si>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</si>
  <si>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</si>
  <si>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</si>
  <si>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</si>
  <si>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</si>
  <si>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</si>
  <si>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</si>
  <si>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</si>
  <si>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</si>
  <si>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</si>
  <si>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</si>
  <si>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</si>
  <si>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</si>
  <si>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</si>
  <si>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</si>
  <si>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</si>
  <si>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</si>
  <si>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</si>
  <si>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</si>
  <si>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</si>
  <si>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</si>
  <si>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</si>
  <si>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</si>
  <si>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</si>
  <si>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</si>
  <si>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</si>
  <si>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</si>
  <si>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</si>
  <si>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</si>
  <si>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</si>
  <si>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</si>
  <si>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</si>
  <si>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</si>
  <si>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</si>
  <si>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</si>
  <si>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</si>
  <si>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</si>
  <si>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</si>
  <si>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</si>
  <si>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</si>
  <si>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</si>
  <si>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</si>
  <si>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</si>
  <si>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</si>
  <si>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</si>
  <si>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</si>
  <si>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</si>
  <si>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</si>
  <si>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</si>
  <si>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</si>
  <si>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</si>
  <si>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</si>
  <si>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</si>
  <si>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</si>
  <si>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</si>
  <si>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</si>
  <si>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</si>
  <si>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</si>
  <si>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</si>
  <si>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</si>
  <si>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</si>
  <si>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</si>
  <si>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</si>
  <si>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</si>
  <si>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</si>
  <si>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</si>
  <si>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</si>
  <si>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</si>
  <si>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</si>
  <si>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</si>
  <si>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</si>
  <si>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</si>
  <si>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</si>
  <si>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</si>
  <si>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</si>
  <si>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</si>
  <si>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</si>
  <si>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</si>
  <si>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</si>
  <si>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</si>
  <si>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</si>
  <si>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</si>
  <si>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</si>
  <si>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</si>
  <si>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</si>
  <si>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</si>
  <si>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</si>
  <si>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</si>
  <si>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</si>
  <si>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</si>
  <si>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</si>
  <si>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</si>
  <si>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</si>
  <si>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</si>
  <si>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</si>
  <si>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</si>
  <si>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</si>
  <si>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</si>
  <si>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</si>
  <si>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</si>
  <si>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</si>
  <si>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</si>
  <si>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</si>
  <si>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</si>
  <si>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</si>
  <si>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</si>
  <si>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</si>
  <si>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</si>
  <si>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</si>
  <si>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</si>
  <si>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</si>
  <si>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</si>
  <si>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</si>
  <si>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</si>
  <si>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</si>
  <si>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</si>
  <si>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</si>
  <si>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</si>
  <si>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</si>
  <si>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</si>
  <si>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</si>
  <si>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</si>
  <si>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</si>
  <si>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</si>
  <si>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</si>
  <si>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</si>
  <si>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</si>
  <si>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</si>
  <si>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</si>
  <si>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</si>
  <si>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</si>
  <si>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</si>
  <si>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</si>
  <si>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</si>
  <si>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</si>
  <si>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</si>
  <si>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</si>
  <si>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</si>
  <si>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</si>
  <si>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</si>
  <si>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</si>
  <si>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</si>
  <si>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</si>
  <si>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</si>
  <si>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</si>
  <si>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</si>
  <si>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</si>
  <si>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</si>
  <si>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</si>
  <si>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</si>
  <si>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</si>
  <si>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</si>
  <si>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</si>
  <si>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</si>
  <si>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</si>
  <si>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</si>
  <si>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</si>
  <si>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</si>
  <si>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</si>
  <si>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</si>
  <si>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</si>
  <si>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</si>
  <si>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</si>
  <si>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</si>
  <si>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</si>
  <si>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</si>
  <si>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</si>
  <si>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</si>
  <si>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</si>
  <si>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</si>
  <si>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</si>
  <si>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</si>
  <si>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</si>
  <si>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</si>
  <si>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</si>
  <si>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</si>
  <si>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</si>
  <si>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</si>
  <si>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</si>
  <si>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</si>
  <si>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</si>
  <si>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</si>
  <si>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</si>
  <si>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</si>
  <si>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</si>
  <si>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</si>
  <si>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</si>
  <si>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</si>
  <si>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</si>
  <si>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</si>
  <si>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</si>
  <si>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</si>
  <si>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</si>
  <si>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</si>
  <si>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</si>
  <si>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</si>
  <si>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</si>
  <si>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</si>
  <si>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</si>
  <si>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</si>
  <si>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</si>
  <si>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</si>
  <si>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</si>
  <si>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</si>
  <si>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</si>
  <si>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</si>
  <si>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</si>
  <si>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</si>
  <si>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</si>
  <si>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</si>
  <si>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</si>
  <si>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</si>
  <si>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</si>
  <si>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</si>
  <si>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</si>
  <si>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</si>
  <si>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</si>
  <si>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</si>
  <si>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</si>
  <si>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</si>
  <si>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</si>
  <si>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</si>
  <si>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</si>
  <si>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</si>
  <si>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</si>
  <si>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</si>
  <si>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</si>
  <si>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</si>
  <si>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</si>
  <si>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</si>
  <si>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</si>
  <si>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</si>
  <si>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</si>
  <si>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</si>
  <si>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</si>
  <si>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</si>
  <si>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</si>
  <si>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</si>
  <si>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</si>
  <si>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</si>
  <si>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</si>
  <si>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</si>
  <si>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</si>
  <si>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</si>
  <si>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</si>
  <si>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</si>
  <si>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</si>
  <si>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</si>
  <si>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</si>
  <si>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</si>
  <si>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</si>
  <si>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</si>
  <si>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</si>
  <si>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</si>
  <si>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</si>
  <si>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</si>
  <si>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</si>
  <si>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</si>
  <si>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</si>
  <si>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</si>
  <si>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</si>
  <si>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</si>
  <si>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</si>
  <si>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</si>
  <si>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</si>
  <si>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</si>
  <si>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</si>
  <si>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</si>
  <si>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</si>
  <si>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</si>
  <si>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</si>
  <si>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</si>
  <si>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</si>
  <si>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</si>
  <si>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</si>
  <si>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</si>
  <si>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</si>
  <si>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</si>
  <si>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</si>
  <si>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</si>
  <si>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</si>
  <si>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</si>
  <si>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</si>
  <si>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</si>
  <si>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</si>
  <si>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</si>
  <si>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</si>
  <si>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</si>
  <si>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</si>
  <si>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</si>
  <si>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</si>
  <si>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</si>
  <si>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</si>
  <si>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</si>
  <si>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</si>
  <si>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</si>
  <si>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</si>
  <si>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</si>
  <si>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</si>
  <si>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</si>
  <si>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</si>
  <si>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</si>
  <si>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</si>
  <si>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</si>
  <si>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</si>
  <si>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</si>
  <si>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</si>
  <si>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</si>
  <si>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</si>
  <si>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</si>
  <si>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</si>
  <si>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</si>
  <si>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</si>
  <si>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</si>
  <si>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</si>
  <si>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</si>
  <si>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</si>
  <si>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</si>
  <si>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</si>
  <si>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</si>
  <si>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</si>
  <si>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</si>
  <si>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</si>
  <si>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</si>
  <si>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</si>
  <si>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</si>
  <si>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</si>
  <si>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</si>
  <si>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</si>
  <si>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</si>
  <si>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</si>
  <si>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</si>
  <si>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</si>
  <si>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</si>
  <si>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</si>
  <si>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</si>
  <si>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</si>
  <si>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</si>
  <si>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</si>
  <si>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</si>
  <si>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</si>
  <si>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</si>
  <si>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</si>
  <si>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</si>
  <si>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</si>
  <si>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</si>
  <si>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</si>
  <si>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</si>
  <si>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</si>
  <si>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</si>
  <si>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</si>
  <si>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</si>
  <si>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</si>
  <si>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</si>
  <si>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</si>
  <si>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</si>
  <si>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</si>
  <si>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</si>
  <si>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</si>
  <si>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</si>
  <si>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</si>
  <si>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</si>
  <si>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</si>
  <si>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</si>
  <si>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</si>
  <si>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</si>
  <si>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</si>
  <si>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</si>
  <si>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</si>
  <si>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</si>
  <si>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</si>
  <si>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</si>
  <si>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</si>
  <si>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</si>
  <si>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</si>
  <si>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</si>
  <si>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</si>
  <si>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</si>
  <si>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</si>
  <si>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</si>
  <si>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</si>
  <si>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</si>
  <si>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</si>
  <si>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</si>
  <si>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</si>
  <si>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</si>
  <si>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</si>
  <si>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</si>
  <si>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</si>
  <si>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</si>
  <si>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</si>
  <si>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</si>
  <si>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</si>
  <si>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</si>
  <si>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</si>
  <si>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</si>
  <si>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</si>
  <si>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</si>
  <si>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</si>
  <si>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</si>
  <si>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</si>
  <si>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</si>
  <si>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</si>
  <si>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</si>
  <si>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</si>
  <si>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</si>
  <si>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</si>
  <si>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</si>
  <si>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</si>
  <si>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</si>
  <si>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</si>
  <si>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</si>
  <si>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</si>
  <si>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</si>
  <si>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</si>
  <si>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</si>
  <si>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</si>
  <si>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</si>
  <si>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</si>
  <si>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</si>
  <si>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</si>
  <si>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</si>
  <si>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</si>
  <si>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</si>
  <si>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</si>
  <si>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</si>
  <si>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</si>
  <si>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</si>
  <si>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</si>
  <si>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</si>
  <si>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</si>
  <si>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</si>
  <si>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</si>
  <si>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</si>
  <si>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</si>
  <si>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</si>
  <si>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</si>
  <si>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</si>
  <si>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</si>
  <si>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</si>
  <si>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</si>
  <si>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</si>
  <si>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</si>
  <si>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</si>
  <si>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</si>
  <si>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</si>
  <si>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</si>
  <si>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</si>
  <si>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</si>
  <si>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</si>
  <si>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</si>
  <si>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</si>
  <si>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</si>
  <si>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</si>
  <si>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</si>
  <si>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</si>
  <si>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</si>
  <si>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</si>
  <si>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</si>
  <si>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</si>
  <si>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</si>
  <si>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</si>
  <si>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</si>
  <si>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</si>
  <si>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</si>
  <si>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</si>
  <si>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</si>
  <si>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</si>
  <si>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</si>
  <si>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</si>
  <si>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</si>
  <si>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</si>
  <si>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</si>
  <si>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</si>
  <si>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</si>
  <si>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</si>
  <si>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</si>
  <si>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</si>
  <si>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</si>
  <si>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</si>
  <si>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</si>
  <si>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</si>
  <si>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</si>
  <si>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</si>
  <si>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</si>
  <si>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</si>
  <si>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</si>
  <si>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</si>
  <si>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</si>
  <si>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</si>
  <si>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</si>
  <si>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</si>
  <si>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</si>
  <si>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</si>
  <si>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</si>
  <si>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</si>
  <si>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</si>
  <si>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</si>
  <si>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</si>
  <si>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</si>
  <si>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</si>
  <si>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</si>
  <si>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</si>
  <si>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</si>
  <si>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</si>
  <si>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</si>
  <si>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</si>
  <si>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</si>
  <si>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</si>
  <si>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</si>
  <si>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</si>
  <si>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</si>
  <si>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</si>
  <si>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</si>
  <si>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</si>
  <si>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</si>
  <si>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</si>
  <si>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</si>
  <si>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</si>
  <si>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</si>
  <si>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</si>
  <si>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</si>
  <si>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</si>
  <si>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</si>
  <si>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</si>
  <si>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</si>
  <si>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</si>
  <si>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</si>
  <si>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</si>
  <si>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</si>
  <si>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</si>
  <si>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</si>
  <si>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</si>
  <si>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</si>
  <si>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</si>
  <si>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</si>
  <si>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</si>
  <si>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</si>
  <si>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</si>
  <si>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</si>
  <si>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</si>
  <si>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</si>
  <si>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</si>
  <si>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</si>
  <si>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</si>
  <si>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</si>
  <si>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</si>
  <si>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</si>
  <si>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</si>
  <si>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</si>
  <si>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</si>
  <si>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</si>
  <si>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</si>
  <si>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</si>
  <si>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</si>
  <si>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</si>
  <si>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</si>
  <si>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</si>
  <si>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</si>
  <si>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</si>
  <si>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</si>
  <si>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</si>
  <si>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</si>
  <si>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</si>
  <si>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</si>
  <si>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</si>
  <si>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</si>
  <si>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</si>
  <si>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</si>
  <si>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</si>
  <si>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</si>
  <si>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</si>
  <si>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</si>
  <si>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</si>
  <si>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</si>
  <si>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</si>
  <si>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</si>
  <si>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</si>
  <si>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</si>
  <si>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</si>
  <si>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</si>
  <si>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</si>
  <si>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</si>
  <si>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</si>
  <si>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</si>
  <si>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</si>
  <si>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</si>
  <si>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</si>
  <si>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</si>
  <si>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</si>
  <si>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</si>
  <si>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</si>
  <si>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</si>
  <si>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</si>
  <si>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</si>
  <si>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</si>
  <si>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</si>
  <si>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</si>
  <si>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</si>
  <si>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</si>
  <si>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</si>
  <si>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</si>
  <si>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</si>
  <si>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</si>
  <si>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</si>
  <si>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</si>
  <si>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</si>
  <si>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</si>
  <si>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</si>
  <si>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</si>
  <si>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</si>
  <si>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</si>
  <si>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</si>
  <si>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</si>
  <si>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</si>
  <si>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</si>
  <si>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</si>
  <si>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</si>
  <si>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</si>
  <si>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</si>
  <si>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</si>
  <si>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</si>
  <si>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</si>
  <si>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</si>
  <si>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</si>
  <si>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</si>
  <si>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</si>
  <si>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</si>
  <si>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</si>
  <si>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</si>
  <si>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</si>
  <si>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</si>
  <si>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</si>
  <si>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</si>
  <si>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</si>
  <si>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</si>
  <si>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</si>
  <si>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</si>
  <si>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</si>
  <si>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</si>
  <si>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</si>
  <si>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</si>
  <si>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</si>
  <si>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</si>
  <si>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</si>
  <si>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</si>
  <si>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</si>
  <si>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</si>
  <si>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</si>
  <si>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</si>
  <si>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</si>
  <si>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</si>
  <si>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</si>
  <si>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</si>
  <si>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</si>
  <si>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</si>
  <si>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</si>
  <si>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</si>
  <si>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</si>
  <si>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</si>
  <si>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</si>
  <si>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</si>
  <si>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</si>
  <si>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</si>
  <si>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</si>
  <si>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</si>
  <si>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</si>
  <si>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</si>
  <si>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</si>
  <si>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</si>
  <si>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</si>
  <si>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</si>
  <si>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</si>
  <si>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</si>
  <si>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</si>
  <si>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</si>
  <si>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</si>
  <si>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</si>
  <si>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</si>
  <si>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</si>
  <si>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</si>
  <si>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</si>
  <si>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</si>
  <si>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</si>
  <si>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</si>
  <si>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</si>
  <si>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</si>
  <si>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</si>
  <si>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</si>
  <si>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</si>
  <si>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</si>
  <si>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</si>
  <si>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</si>
  <si>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</si>
  <si>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</si>
  <si>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</si>
  <si>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</si>
  <si>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</si>
  <si>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</si>
  <si>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</si>
  <si>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</si>
  <si>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</si>
  <si>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</si>
  <si>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</si>
  <si>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</si>
  <si>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</si>
  <si>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</si>
  <si>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</si>
  <si>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</si>
  <si>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</si>
  <si>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</si>
  <si>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</si>
  <si>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</si>
  <si>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</si>
  <si>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</si>
  <si>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</si>
  <si>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</si>
  <si>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</si>
  <si>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</si>
  <si>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</si>
  <si>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</si>
  <si>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</si>
  <si>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</si>
  <si>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</si>
  <si>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</si>
  <si>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</si>
  <si>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</si>
  <si>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</si>
  <si>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</si>
  <si>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</si>
  <si>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</si>
  <si>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</si>
  <si>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</si>
  <si>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</si>
  <si>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</si>
  <si>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</si>
  <si>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</si>
  <si>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</si>
  <si>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</si>
  <si>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</si>
  <si>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</si>
  <si>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</si>
  <si>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</si>
  <si>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</si>
  <si>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</si>
  <si>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</si>
  <si>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</si>
  <si>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</si>
  <si>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</si>
  <si>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</si>
  <si>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</si>
  <si>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</si>
  <si>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</si>
  <si>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</si>
  <si>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</si>
  <si>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</si>
  <si>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</si>
  <si>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</si>
  <si>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</si>
  <si>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</si>
  <si>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</si>
  <si>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</si>
  <si>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</si>
  <si>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</si>
  <si>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</si>
  <si>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</si>
  <si>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</si>
  <si>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</si>
  <si>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</si>
  <si>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</si>
  <si>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</si>
  <si>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</si>
  <si>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</si>
  <si>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</si>
  <si>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</si>
  <si>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</si>
  <si>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</si>
  <si>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</si>
  <si>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</si>
  <si>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</si>
  <si>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</si>
  <si>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</si>
  <si>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</si>
  <si>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</si>
  <si>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</si>
  <si>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</si>
  <si>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</si>
  <si>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</si>
  <si>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</si>
  <si>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</si>
  <si>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</si>
  <si>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</si>
  <si>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</si>
  <si>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</si>
  <si>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</si>
  <si>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</si>
  <si>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</si>
  <si>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</si>
  <si>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</si>
  <si>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</si>
  <si>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</si>
  <si>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</si>
  <si>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</si>
  <si>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</si>
  <si>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</si>
  <si>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</si>
  <si>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</si>
  <si>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</si>
  <si>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</si>
  <si>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</si>
  <si>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</si>
  <si>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</si>
  <si>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</si>
  <si>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</si>
  <si>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</si>
  <si>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</si>
  <si>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</si>
  <si>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</si>
  <si>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</si>
  <si>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</si>
  <si>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</si>
  <si>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</si>
  <si>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</si>
  <si>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</si>
  <si>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</si>
  <si>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</si>
  <si>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</si>
  <si>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</si>
  <si>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</si>
  <si>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</si>
  <si>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</si>
  <si>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</si>
  <si>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</si>
  <si>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</si>
  <si>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</si>
  <si>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</si>
  <si>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</si>
  <si>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</si>
  <si>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</si>
  <si>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</si>
  <si>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</si>
  <si>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</si>
  <si>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</si>
  <si>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</si>
  <si>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</si>
  <si>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</si>
  <si>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</si>
  <si>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</si>
  <si>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</si>
  <si>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</si>
  <si>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</si>
  <si>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</si>
  <si>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</si>
  <si>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</si>
  <si>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</si>
  <si>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</si>
  <si>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</si>
  <si>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</si>
  <si>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</si>
  <si>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</si>
  <si>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</si>
  <si>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</si>
  <si>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</si>
  <si>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</si>
  <si>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</si>
  <si>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</si>
  <si>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</si>
  <si>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</si>
  <si>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</si>
  <si>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</si>
  <si>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</si>
  <si>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</si>
  <si>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</si>
  <si>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</si>
  <si>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</si>
  <si>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</si>
  <si>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</si>
  <si>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</si>
  <si>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</si>
  <si>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</si>
  <si>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</si>
  <si>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</si>
  <si>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</si>
  <si>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</si>
  <si>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</si>
  <si>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</si>
  <si>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</si>
  <si>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</si>
  <si>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</si>
  <si>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</si>
  <si>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</si>
  <si>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</si>
  <si>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</si>
  <si>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</si>
  <si>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</si>
  <si>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</si>
  <si>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</si>
  <si>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</si>
  <si>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</si>
  <si>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</si>
  <si>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</si>
  <si>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</si>
  <si>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</si>
  <si>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</si>
  <si>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</si>
  <si>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</si>
  <si>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</si>
  <si>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</si>
  <si>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</si>
  <si>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</si>
  <si>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</si>
  <si>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</si>
  <si>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</si>
  <si>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</si>
  <si>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</si>
  <si>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</si>
  <si>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</si>
  <si>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</si>
  <si>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</si>
  <si>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</si>
  <si>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</si>
  <si>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</si>
  <si>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</si>
  <si>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</si>
  <si>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</si>
  <si>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</si>
  <si>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</si>
  <si>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</si>
  <si>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</si>
  <si>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</si>
  <si>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</si>
  <si>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</si>
  <si>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</si>
  <si>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</si>
  <si>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</si>
  <si>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</si>
  <si>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</si>
  <si>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</si>
  <si>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</si>
  <si>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</si>
  <si>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</si>
  <si>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</si>
  <si>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</si>
  <si>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</si>
  <si>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</si>
  <si>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</si>
  <si>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</si>
  <si>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</si>
  <si>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</si>
  <si>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</si>
  <si>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</si>
  <si>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</si>
  <si>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</si>
  <si>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</si>
  <si>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</si>
  <si>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</si>
  <si>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</si>
  <si>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</si>
  <si>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</si>
  <si>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</si>
  <si>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</si>
  <si>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</si>
  <si>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</si>
  <si>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</si>
  <si>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</si>
  <si>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</si>
  <si>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</si>
  <si>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</si>
  <si>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</si>
  <si>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</si>
  <si>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</si>
  <si>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</si>
  <si>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</si>
  <si>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</si>
  <si>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</si>
  <si>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</si>
  <si>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</si>
  <si>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</si>
  <si>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</si>
  <si>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</si>
  <si>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</si>
  <si>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</si>
  <si>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</si>
  <si>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</si>
  <si>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</si>
  <si>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</si>
  <si>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</si>
  <si>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</si>
  <si>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</si>
  <si>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</si>
  <si>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</si>
  <si>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</si>
  <si>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</si>
  <si>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</si>
  <si>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</si>
  <si>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</si>
  <si>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</si>
  <si>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</si>
  <si>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</si>
  <si>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</si>
  <si>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</si>
  <si>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</si>
  <si>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</si>
  <si>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</si>
  <si>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</si>
  <si>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</si>
  <si>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</si>
  <si>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</si>
  <si>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</si>
  <si>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</si>
  <si>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</si>
  <si>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</si>
  <si>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</si>
  <si>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</si>
  <si>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</si>
  <si>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</si>
  <si>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</si>
  <si>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</si>
  <si>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</si>
  <si>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</si>
  <si>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</si>
  <si>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</si>
  <si>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</si>
  <si>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</si>
  <si>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</si>
  <si>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</si>
  <si>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</si>
  <si>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</si>
  <si>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</si>
  <si>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</si>
  <si>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</si>
  <si>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</si>
  <si>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</si>
  <si>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</si>
  <si>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</si>
  <si>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</si>
  <si>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</si>
  <si>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</si>
  <si>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</si>
  <si>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</si>
  <si>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</si>
  <si>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</si>
  <si>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</si>
  <si>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</si>
  <si>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</si>
  <si>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</si>
  <si>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</si>
  <si>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</si>
  <si>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</si>
  <si>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</si>
  <si>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</si>
  <si>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</si>
  <si>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</si>
  <si>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</si>
  <si>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</si>
  <si>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</si>
  <si>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</si>
  <si>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</si>
  <si>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</si>
  <si>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</si>
  <si>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</si>
  <si>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</si>
  <si>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</si>
  <si>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</si>
  <si>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</si>
  <si>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</si>
  <si>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</si>
  <si>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</si>
  <si>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</si>
  <si>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</si>
  <si>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</si>
  <si>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</si>
  <si>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</si>
  <si>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</si>
  <si>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</si>
  <si>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</si>
  <si>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</si>
  <si>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</si>
  <si>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</si>
  <si>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</si>
  <si>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</si>
  <si>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</si>
  <si>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</si>
  <si>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</si>
  <si>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</si>
  <si>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</si>
  <si>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</si>
  <si>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</si>
  <si>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</si>
  <si>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</si>
  <si>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</si>
  <si>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</si>
  <si>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</si>
  <si>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</si>
  <si>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</si>
  <si>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</si>
  <si>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</si>
  <si>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</si>
  <si>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</si>
  <si>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</si>
  <si>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</si>
  <si>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</si>
  <si>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</si>
  <si>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</si>
  <si>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</si>
  <si>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</si>
  <si>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</si>
  <si>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</si>
  <si>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</si>
  <si>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</si>
  <si>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</si>
  <si>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</si>
  <si>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</si>
  <si>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</si>
  <si>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</si>
  <si>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</si>
  <si>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</si>
  <si>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</si>
  <si>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</si>
  <si>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</si>
  <si>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</si>
  <si>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</si>
  <si>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</si>
  <si>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</si>
  <si>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</si>
  <si>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</si>
  <si>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</si>
  <si>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</si>
  <si>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</si>
  <si>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</si>
  <si>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</si>
  <si>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</si>
  <si>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</si>
  <si>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</si>
  <si>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</si>
  <si>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</si>
  <si>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</si>
  <si>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</si>
  <si>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</si>
  <si>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</si>
  <si>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</si>
  <si>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</si>
  <si>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</si>
  <si>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</si>
  <si>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</si>
  <si>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</si>
  <si>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</si>
  <si>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</si>
  <si>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</si>
  <si>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</si>
  <si>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</si>
  <si>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</si>
  <si>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</si>
  <si>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</si>
  <si>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</si>
  <si>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</si>
  <si>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</si>
  <si>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</si>
  <si>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</si>
  <si>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</si>
  <si>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</si>
  <si>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</si>
  <si>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</si>
  <si>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</si>
  <si>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</si>
  <si>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</si>
  <si>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</si>
  <si>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</si>
  <si>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</si>
  <si>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</si>
  <si>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</si>
  <si>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</si>
  <si>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</si>
  <si>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</si>
  <si>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</si>
  <si>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</si>
  <si>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</si>
  <si>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</si>
  <si>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</si>
  <si>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</si>
  <si>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</si>
  <si>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</si>
  <si>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</si>
  <si>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</si>
  <si>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</si>
  <si>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</si>
  <si>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</si>
  <si>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</si>
  <si>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</si>
  <si>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</si>
  <si>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</si>
  <si>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</si>
  <si>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</si>
  <si>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</si>
  <si>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</si>
  <si>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</si>
  <si>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</si>
  <si>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</si>
  <si>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</si>
  <si>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</si>
  <si>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</si>
  <si>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</si>
  <si>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</si>
  <si>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</si>
  <si>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</si>
  <si>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</si>
  <si>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</si>
  <si>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</si>
  <si>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</si>
  <si>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</si>
  <si>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</si>
  <si>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</si>
  <si>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</si>
  <si>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</si>
  <si>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</si>
  <si>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</si>
  <si>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</si>
  <si>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</si>
  <si>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</si>
  <si>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</si>
  <si>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</si>
  <si>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</si>
  <si>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</si>
  <si>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</si>
  <si>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</si>
  <si>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</si>
  <si>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</si>
  <si>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</si>
  <si>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</si>
  <si>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</si>
  <si>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</si>
  <si>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</si>
  <si>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</si>
  <si>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</si>
  <si>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</si>
  <si>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</si>
  <si>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</si>
  <si>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</si>
  <si>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</si>
  <si>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</si>
  <si>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</si>
  <si>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</si>
  <si>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</si>
  <si>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</si>
  <si>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</si>
  <si>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</si>
  <si>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</si>
  <si>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</si>
  <si>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</si>
  <si>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</si>
  <si>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</si>
  <si>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</si>
  <si>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</si>
  <si>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</si>
  <si>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</si>
  <si>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</si>
  <si>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</si>
  <si>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</si>
  <si>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</si>
  <si>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</si>
  <si>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</si>
  <si>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</si>
  <si>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</si>
  <si>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</si>
  <si>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</si>
  <si>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</si>
  <si>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</si>
  <si>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</si>
  <si>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</si>
  <si>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</si>
  <si>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</si>
  <si>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</si>
  <si>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</si>
  <si>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</si>
  <si>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</si>
  <si>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</si>
  <si>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</si>
  <si>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</si>
  <si>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</si>
  <si>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</si>
  <si>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</si>
  <si>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</si>
  <si>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</si>
  <si>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</si>
  <si>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</si>
  <si>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</si>
  <si>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</si>
  <si>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</si>
  <si>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</si>
  <si>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</si>
  <si>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</si>
  <si>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</si>
  <si>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</si>
  <si>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</si>
  <si>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</si>
  <si>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</si>
  <si>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</si>
  <si>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</si>
  <si>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</si>
  <si>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</si>
  <si>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</si>
  <si>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</si>
  <si>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</si>
  <si>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</si>
  <si>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</si>
  <si>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</si>
  <si>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</si>
  <si>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</si>
  <si>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</si>
  <si>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</si>
  <si>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</si>
  <si>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</si>
  <si>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</si>
  <si>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</si>
  <si>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</si>
  <si>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</si>
  <si>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</si>
  <si>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</si>
  <si>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</si>
  <si>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</si>
  <si>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</si>
  <si>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</si>
  <si>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</si>
  <si>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</si>
  <si>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</si>
  <si>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</si>
  <si>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</si>
  <si>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</si>
  <si>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</si>
  <si>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</si>
  <si>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</si>
  <si>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</si>
  <si>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</si>
  <si>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</si>
  <si>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</si>
  <si>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</si>
  <si>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</si>
  <si>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</si>
  <si>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</si>
  <si>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</si>
  <si>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</si>
  <si>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</si>
  <si>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</si>
  <si>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</si>
  <si>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</si>
  <si>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</si>
  <si>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</si>
  <si>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</si>
  <si>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</si>
  <si>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</si>
  <si>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</si>
  <si>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</si>
  <si>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</si>
  <si>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</si>
  <si>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</si>
  <si>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</si>
  <si>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</si>
  <si>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</si>
  <si>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</si>
  <si>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</si>
  <si>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</si>
  <si>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</si>
  <si>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</si>
  <si>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</si>
  <si>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</si>
  <si>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</si>
  <si>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</si>
  <si>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</si>
  <si>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</si>
  <si>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</si>
  <si>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</si>
  <si>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</si>
  <si>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</si>
  <si>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</si>
  <si>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</si>
  <si>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</si>
  <si>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</si>
  <si>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</si>
  <si>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</si>
  <si>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</si>
  <si>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</si>
  <si>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</si>
  <si>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</si>
  <si>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</si>
  <si>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</si>
  <si>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</si>
  <si>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</si>
  <si>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</si>
  <si>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</si>
  <si>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</si>
  <si>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</si>
  <si>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</si>
  <si>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</si>
  <si>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</si>
  <si>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</si>
  <si>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</si>
  <si>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</si>
  <si>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</si>
  <si>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</si>
  <si>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</si>
  <si>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</si>
  <si>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</si>
  <si>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</si>
  <si>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</si>
  <si>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</si>
  <si>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</si>
  <si>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</si>
  <si>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</si>
  <si>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</si>
  <si>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</si>
  <si>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</si>
  <si>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</si>
  <si>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</si>
  <si>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</si>
  <si>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</si>
  <si>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</si>
  <si>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</si>
  <si>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</si>
  <si>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</si>
  <si>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</si>
  <si>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</si>
  <si>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</si>
  <si>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</si>
  <si>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</si>
  <si>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</si>
  <si>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</si>
  <si>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</si>
  <si>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</si>
  <si>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</si>
  <si>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</si>
  <si>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</si>
  <si>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</si>
  <si>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</si>
  <si>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</si>
  <si>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</si>
  <si>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</si>
  <si>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</si>
  <si>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</si>
  <si>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</si>
  <si>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</si>
  <si>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</si>
  <si>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</si>
  <si>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</si>
  <si>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</si>
  <si>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</si>
  <si>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</si>
  <si>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</si>
  <si>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</si>
  <si>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</si>
  <si>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</si>
  <si>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</si>
  <si>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</si>
  <si>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</si>
  <si>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</si>
  <si>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</si>
  <si>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</si>
  <si>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</si>
  <si>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</si>
  <si>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</si>
  <si>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</si>
  <si>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</si>
  <si>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</si>
  <si>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</si>
  <si>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</si>
  <si>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</si>
  <si>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</si>
  <si>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</si>
  <si>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</si>
  <si>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</si>
  <si>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</si>
  <si>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</si>
  <si>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</si>
  <si>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</si>
  <si>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</si>
  <si>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</si>
  <si>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</si>
  <si>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</si>
  <si>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</si>
  <si>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</si>
  <si>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</si>
  <si>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</si>
  <si>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</si>
  <si>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</si>
  <si>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</si>
  <si>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</si>
  <si>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</si>
  <si>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</si>
  <si>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</si>
  <si>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</si>
  <si>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</si>
  <si>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</si>
  <si>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</si>
  <si>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</si>
  <si>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</si>
  <si>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</si>
  <si>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</si>
  <si>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</si>
  <si>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</si>
  <si>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</si>
  <si>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</si>
  <si>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</si>
  <si>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</si>
  <si>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</si>
  <si>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</si>
  <si>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</si>
  <si>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</si>
  <si>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</si>
  <si>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</si>
  <si>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</si>
  <si>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</si>
  <si>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</si>
  <si>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</si>
  <si>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</si>
  <si>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</si>
  <si>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</si>
  <si>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</si>
  <si>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</si>
  <si>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</si>
  <si>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</si>
  <si>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</si>
  <si>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</si>
  <si>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</si>
  <si>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</si>
  <si>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</si>
  <si>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</si>
  <si>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</si>
  <si>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</si>
  <si>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</si>
  <si>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</si>
  <si>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</si>
  <si>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</si>
  <si>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</si>
  <si>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</si>
  <si>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</si>
  <si>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</si>
  <si>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</si>
  <si>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</si>
  <si>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</si>
  <si>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</si>
  <si>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</si>
  <si>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</si>
  <si>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</si>
  <si>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</si>
  <si>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</si>
  <si>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</si>
  <si>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</si>
  <si>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</si>
  <si>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</si>
  <si>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</si>
  <si>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</si>
  <si>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</si>
  <si>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</si>
  <si>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</si>
  <si>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</si>
  <si>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</si>
  <si>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</si>
  <si>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</si>
  <si>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</si>
  <si>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</si>
  <si>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</si>
  <si>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</si>
  <si>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</si>
  <si>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</si>
  <si>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</si>
  <si>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</si>
  <si>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</si>
  <si>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</si>
  <si>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</si>
  <si>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</si>
  <si>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</si>
  <si>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</si>
  <si>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</si>
  <si>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</si>
  <si>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</si>
  <si>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</si>
  <si>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</si>
  <si>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</si>
  <si>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</si>
  <si>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</si>
  <si>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</si>
  <si>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</si>
  <si>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</si>
  <si>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</si>
  <si>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</si>
  <si>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</si>
  <si>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</si>
  <si>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</si>
  <si>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</si>
  <si>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</si>
  <si>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</si>
  <si>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</si>
  <si>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</si>
  <si>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</si>
  <si>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</si>
  <si>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</si>
  <si>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</si>
  <si>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</si>
  <si>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</si>
  <si>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</si>
  <si>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</si>
  <si>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</si>
  <si>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</si>
  <si>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</si>
  <si>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</si>
  <si>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</si>
  <si>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</si>
  <si>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</si>
  <si>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</si>
  <si>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</si>
  <si>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</si>
  <si>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</si>
  <si>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</si>
  <si>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</si>
  <si>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</si>
  <si>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</si>
  <si>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</si>
  <si>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</si>
  <si>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</si>
  <si>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</si>
  <si>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</si>
  <si>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</si>
  <si>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</si>
  <si>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</si>
  <si>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</si>
  <si>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</si>
  <si>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</si>
  <si>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</si>
  <si>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</si>
  <si>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</si>
  <si>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</si>
  <si>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</si>
  <si>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</si>
  <si>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</si>
  <si>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</si>
  <si>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</si>
  <si>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</si>
  <si>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</si>
  <si>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</si>
  <si>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</si>
  <si>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</si>
  <si>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</si>
  <si>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</si>
  <si>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</si>
  <si>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</si>
  <si>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</si>
  <si>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</si>
  <si>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</si>
  <si>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</si>
  <si>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</si>
  <si>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</si>
  <si>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</si>
  <si>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</si>
  <si>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</si>
  <si>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</si>
  <si>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</si>
  <si>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</si>
  <si>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</si>
  <si>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</si>
  <si>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</si>
  <si>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</si>
  <si>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</si>
  <si>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</si>
  <si>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</si>
  <si>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</si>
  <si>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</si>
  <si>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</si>
  <si>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</si>
  <si>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</si>
  <si>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</si>
  <si>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</si>
  <si>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</si>
  <si>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</si>
  <si>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</si>
  <si>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</si>
  <si>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</si>
  <si>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</si>
  <si>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</si>
  <si>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</si>
  <si>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</si>
  <si>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</si>
  <si>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</si>
  <si>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</si>
  <si>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</si>
  <si>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</si>
  <si>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</si>
  <si>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</si>
  <si>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</si>
  <si>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</si>
  <si>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</si>
  <si>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</si>
  <si>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</si>
  <si>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</si>
  <si>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</si>
  <si>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</si>
  <si>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</si>
  <si>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</si>
  <si>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</si>
  <si>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</si>
  <si>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</si>
  <si>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</si>
  <si>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</si>
  <si>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</si>
  <si>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</si>
  <si>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</si>
  <si>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</si>
  <si>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</si>
  <si>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</si>
  <si>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</si>
  <si>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</si>
  <si>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</si>
  <si>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</si>
  <si>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</si>
  <si>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</si>
  <si>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</si>
  <si>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</si>
  <si>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</si>
  <si>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</si>
  <si>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</si>
  <si>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</si>
  <si>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</si>
  <si>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</si>
  <si>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</si>
  <si>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</si>
  <si>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</si>
  <si>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</si>
  <si>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</si>
  <si>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</si>
  <si>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</si>
  <si>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</si>
  <si>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</si>
  <si>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</si>
  <si>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</si>
  <si>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</si>
  <si>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</si>
  <si>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</si>
  <si>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</si>
  <si>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</si>
  <si>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</si>
  <si>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</si>
  <si>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</si>
  <si>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</si>
  <si>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</si>
  <si>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</si>
  <si>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</si>
  <si>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</si>
  <si>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</si>
  <si>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</si>
  <si>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</si>
  <si>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</si>
  <si>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</si>
  <si>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</si>
  <si>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</si>
  <si>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</si>
  <si>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</si>
  <si>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</si>
  <si>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</si>
  <si>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</si>
  <si>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</si>
  <si>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</si>
  <si>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</si>
  <si>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</si>
  <si>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</si>
  <si>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</si>
  <si>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</si>
  <si>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</si>
  <si>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</si>
  <si>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</si>
  <si>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</si>
  <si>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</si>
  <si>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</si>
  <si>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</si>
  <si>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</si>
  <si>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</si>
  <si>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</si>
  <si>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</si>
  <si>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</si>
  <si>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</si>
  <si>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</si>
  <si>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</si>
  <si>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</si>
  <si>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</si>
  <si>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</si>
  <si>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</si>
  <si>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</si>
  <si>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</si>
  <si>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</si>
  <si>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</si>
  <si>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</si>
  <si>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</si>
  <si>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</si>
  <si>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</si>
  <si>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</si>
  <si>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</si>
  <si>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</si>
  <si>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</si>
  <si>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</si>
  <si>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</si>
  <si>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</si>
  <si>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</si>
  <si>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</si>
  <si>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</si>
  <si>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</si>
  <si>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</si>
  <si>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</si>
  <si>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</si>
  <si>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</si>
  <si>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</si>
  <si>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</si>
  <si>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</si>
  <si>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</si>
  <si>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</si>
  <si>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</si>
  <si>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</si>
  <si>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</si>
  <si>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</si>
  <si>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</si>
  <si>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</si>
  <si>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</si>
  <si>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</si>
  <si>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</si>
  <si>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</si>
  <si>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</si>
  <si>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</si>
  <si>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</si>
  <si>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</si>
  <si>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</si>
  <si>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</si>
  <si>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</si>
  <si>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</si>
  <si>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</si>
  <si>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</si>
  <si>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</si>
  <si>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</si>
  <si>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</si>
  <si>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</si>
  <si>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</si>
  <si>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</si>
  <si>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</si>
  <si>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</si>
  <si>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</si>
  <si>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</si>
  <si>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</si>
  <si>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</si>
  <si>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</si>
  <si>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</si>
  <si>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</si>
  <si>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</si>
  <si>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</si>
  <si>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</si>
  <si>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</si>
  <si>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</si>
  <si>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</si>
  <si>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</si>
  <si>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</si>
  <si>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</si>
  <si>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</si>
  <si>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</si>
  <si>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</si>
  <si>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</si>
  <si>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</si>
  <si>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</si>
  <si>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</si>
  <si>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</si>
  <si>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</si>
  <si>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</si>
  <si>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</si>
  <si>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</si>
  <si>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</si>
  <si>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</si>
  <si>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</si>
  <si>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</si>
  <si>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</si>
  <si>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</si>
  <si>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</si>
  <si>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</si>
  <si>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</si>
  <si>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</si>
  <si>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</si>
  <si>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</si>
  <si>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</si>
  <si>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</si>
  <si>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</si>
  <si>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</si>
  <si>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</si>
  <si>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</si>
  <si>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</si>
  <si>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</si>
  <si>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</si>
  <si>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</si>
  <si>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</si>
  <si>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</si>
  <si>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</si>
  <si>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</si>
  <si>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</si>
  <si>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</si>
  <si>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</si>
  <si>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</si>
  <si>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</si>
  <si>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</si>
  <si>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</si>
  <si>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</si>
  <si>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</si>
  <si>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</si>
  <si>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</si>
  <si>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</si>
  <si>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</si>
  <si>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</si>
  <si>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</si>
  <si>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</si>
  <si>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</si>
  <si>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</si>
  <si>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</si>
  <si>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</si>
  <si>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</si>
  <si>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</si>
  <si>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</si>
  <si>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</si>
  <si>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</si>
  <si>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</si>
  <si>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</si>
  <si>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</si>
  <si>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</si>
  <si>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</si>
  <si>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</si>
  <si>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</si>
  <si>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</si>
  <si>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</si>
  <si>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</si>
  <si>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</si>
  <si>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</si>
  <si>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</si>
  <si>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</si>
  <si>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</si>
  <si>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</si>
  <si>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</si>
  <si>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</si>
  <si>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</si>
  <si>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</si>
  <si>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</si>
  <si>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</si>
  <si>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</si>
  <si>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</si>
  <si>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</si>
  <si>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</si>
  <si>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</si>
  <si>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</si>
  <si>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</si>
  <si>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</si>
  <si>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</si>
  <si>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</si>
  <si>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</si>
  <si>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</si>
  <si>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</si>
  <si>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</si>
  <si>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</si>
  <si>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</si>
  <si>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</si>
  <si>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</si>
  <si>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</si>
  <si>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</si>
  <si>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</si>
  <si>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</si>
  <si>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</si>
  <si>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</si>
  <si>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</si>
  <si>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</si>
  <si>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</si>
  <si>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</si>
  <si>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</si>
  <si>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</si>
  <si>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</si>
  <si>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</si>
  <si>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</si>
  <si>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</si>
  <si>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</si>
  <si>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</si>
  <si>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</si>
  <si>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</si>
  <si>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</si>
  <si>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</si>
  <si>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</si>
  <si>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</si>
  <si>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</si>
  <si>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</si>
  <si>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</si>
  <si>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</si>
  <si>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</si>
  <si>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</si>
  <si>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</si>
  <si>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</si>
  <si>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</si>
  <si>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</si>
  <si>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</si>
  <si>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</si>
  <si>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</si>
  <si>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</si>
  <si>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</si>
  <si>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</si>
  <si>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</si>
  <si>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</si>
  <si>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</si>
  <si>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</si>
  <si>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</si>
  <si>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</si>
  <si>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</si>
  <si>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</si>
  <si>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</si>
  <si>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</si>
  <si>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</si>
  <si>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</si>
  <si>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</si>
  <si>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</si>
  <si>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</si>
  <si>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</si>
  <si>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</si>
  <si>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</si>
  <si>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</si>
  <si>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</si>
  <si>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</si>
  <si>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</si>
  <si>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</si>
  <si>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</si>
  <si>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</si>
  <si>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</si>
  <si>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</si>
  <si>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</si>
  <si>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</si>
  <si>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</si>
  <si>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</si>
  <si>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</si>
  <si>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</si>
  <si>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</si>
  <si>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</si>
  <si>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</si>
  <si>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</si>
  <si>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</si>
  <si>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</si>
  <si>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</si>
  <si>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</si>
  <si>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</si>
  <si>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</si>
  <si>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</si>
  <si>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</si>
  <si>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</si>
  <si>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</si>
  <si>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</si>
  <si>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</si>
  <si>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</si>
  <si>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</si>
  <si>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</si>
  <si>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</si>
  <si>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</si>
  <si>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</si>
  <si>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</si>
  <si>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</si>
  <si>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</si>
  <si>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</si>
  <si>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</si>
  <si>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</si>
  <si>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</si>
  <si>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</si>
  <si>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</si>
  <si>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</si>
  <si>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</si>
  <si>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</si>
  <si>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</si>
  <si>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</si>
  <si>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</si>
  <si>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</si>
  <si>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</si>
  <si>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</si>
  <si>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</si>
  <si>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</si>
  <si>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</si>
  <si>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</si>
  <si>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</si>
  <si>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</si>
  <si>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</si>
  <si>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</si>
  <si>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</si>
  <si>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</si>
  <si>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</si>
  <si>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</si>
  <si>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</si>
  <si>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</si>
  <si>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</si>
  <si>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</si>
  <si>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</si>
  <si>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</si>
  <si>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</si>
  <si>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</si>
  <si>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</si>
  <si>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</si>
  <si>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</si>
  <si>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</si>
  <si>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</si>
  <si>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</si>
  <si>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</si>
  <si>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</si>
  <si>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</si>
  <si>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</si>
  <si>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</si>
  <si>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</si>
  <si>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</si>
  <si>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</si>
  <si>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</si>
  <si>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</si>
  <si>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</si>
  <si>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</si>
  <si>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</si>
  <si>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</si>
  <si>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</si>
  <si>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</si>
  <si>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</si>
  <si>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</si>
  <si>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</si>
  <si>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</si>
  <si>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</si>
  <si>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</si>
  <si>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</si>
  <si>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</si>
  <si>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</si>
  <si>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</si>
  <si>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</si>
  <si>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</si>
  <si>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</si>
  <si>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</si>
  <si>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</si>
  <si>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</si>
  <si>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</si>
  <si>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</si>
  <si>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</si>
  <si>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</si>
  <si>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</si>
  <si>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</si>
  <si>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</si>
  <si>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</si>
  <si>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</si>
  <si>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</si>
  <si>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</si>
  <si>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</si>
  <si>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</si>
  <si>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</si>
  <si>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</si>
  <si>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</si>
  <si>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</si>
  <si>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</si>
  <si>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</si>
  <si>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</si>
  <si>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</si>
  <si>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</si>
  <si>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</si>
  <si>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</si>
  <si>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</si>
  <si>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</si>
  <si>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</si>
  <si>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</si>
  <si>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</si>
  <si>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</si>
  <si>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</si>
  <si>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</si>
  <si>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</si>
  <si>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</si>
  <si>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</si>
  <si>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</si>
  <si>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</si>
  <si>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</si>
  <si>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</si>
  <si>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</si>
  <si>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</si>
  <si>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</si>
  <si>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</si>
  <si>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</si>
  <si>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</si>
  <si>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</si>
  <si>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</si>
  <si>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</si>
  <si>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</si>
  <si>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</si>
  <si>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</si>
  <si>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</si>
  <si>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</si>
  <si>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</si>
  <si>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</si>
  <si>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</si>
  <si>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</si>
  <si>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</si>
  <si>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</si>
  <si>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</si>
  <si>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</si>
  <si>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</si>
  <si>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</si>
  <si>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</si>
  <si>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</si>
  <si>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</si>
  <si>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</si>
  <si>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</si>
  <si>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</si>
  <si>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</si>
  <si>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</si>
  <si>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</si>
  <si>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</si>
  <si>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</si>
  <si>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</si>
  <si>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</si>
  <si>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</si>
  <si>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</si>
  <si>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</si>
  <si>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</si>
  <si>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</si>
  <si>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</si>
  <si>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</si>
  <si>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</si>
  <si>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</si>
  <si>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</si>
  <si>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</si>
  <si>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</si>
  <si>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</si>
  <si>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</si>
  <si>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</si>
  <si>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</si>
  <si>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</si>
  <si>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</si>
  <si>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</si>
  <si>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</si>
  <si>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</si>
  <si>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</si>
  <si>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</si>
  <si>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</si>
  <si>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</si>
  <si>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</si>
  <si>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</si>
  <si>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</si>
  <si>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</si>
  <si>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</si>
  <si>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</si>
  <si>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</si>
  <si>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</si>
  <si>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</si>
  <si>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</si>
  <si>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</si>
  <si>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</si>
  <si>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</si>
  <si>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</si>
  <si>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</si>
  <si>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</si>
  <si>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</si>
  <si>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</si>
  <si>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</si>
  <si>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</si>
  <si>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</si>
  <si>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</si>
  <si>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</si>
  <si>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</si>
  <si>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</si>
  <si>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</si>
  <si>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</si>
  <si>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</si>
  <si>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</si>
  <si>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</si>
  <si>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</si>
  <si>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</si>
  <si>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</si>
  <si>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</si>
  <si>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</si>
  <si>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</si>
  <si>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</si>
  <si>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</si>
  <si>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</si>
  <si>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</si>
  <si>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</si>
  <si>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</si>
  <si>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</si>
  <si>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</si>
  <si>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</si>
  <si>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</si>
  <si>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</si>
  <si>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</si>
  <si>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</si>
  <si>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</si>
  <si>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</si>
  <si>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</si>
  <si>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</si>
  <si>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</si>
  <si>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</si>
  <si>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</si>
  <si>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</si>
  <si>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</si>
  <si>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</si>
  <si>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</si>
  <si>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</si>
  <si>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</si>
  <si>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</si>
  <si>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</si>
  <si>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</si>
  <si>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</si>
  <si>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</si>
  <si>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</si>
  <si>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</si>
  <si>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</si>
  <si>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</si>
  <si>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</si>
  <si>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</si>
  <si>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</si>
  <si>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</si>
  <si>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</si>
  <si>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</si>
  <si>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</si>
  <si>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</si>
  <si>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</si>
  <si>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</si>
  <si>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</si>
  <si>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</si>
  <si>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</si>
  <si>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</si>
  <si>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</si>
  <si>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</si>
  <si>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</si>
  <si>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</si>
  <si>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</si>
  <si>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</si>
  <si>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</si>
  <si>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</si>
  <si>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</si>
  <si>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</si>
  <si>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</si>
  <si>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</si>
  <si>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</si>
  <si>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</si>
  <si>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</si>
  <si>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</si>
  <si>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</si>
  <si>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</si>
  <si>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</si>
  <si>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</si>
  <si>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</si>
  <si>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</si>
  <si>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</si>
  <si>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</si>
  <si>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</si>
  <si>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</si>
  <si>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</si>
  <si>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</si>
  <si>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</si>
  <si>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</si>
  <si>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</si>
  <si>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</si>
  <si>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</si>
  <si>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</si>
  <si>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</si>
  <si>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</si>
  <si>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</si>
  <si>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</si>
  <si>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</si>
  <si>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</si>
  <si>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</si>
  <si>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</si>
  <si>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</si>
  <si>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</si>
  <si>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</si>
  <si>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</si>
  <si>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</si>
  <si>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</si>
  <si>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</si>
  <si>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</si>
  <si>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</si>
  <si>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</si>
  <si>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</si>
  <si>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</si>
  <si>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</si>
  <si>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</si>
  <si>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</si>
  <si>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</si>
  <si>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</si>
  <si>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</si>
  <si>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</si>
  <si>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</si>
  <si>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</si>
  <si>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</si>
  <si>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</si>
  <si>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</si>
  <si>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</si>
  <si>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</si>
  <si>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</si>
  <si>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</si>
  <si>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</si>
  <si>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</si>
  <si>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</si>
  <si>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</si>
  <si>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</si>
  <si>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</si>
  <si>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</si>
  <si>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</si>
  <si>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</si>
  <si>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</si>
  <si>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</si>
  <si>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</si>
  <si>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</si>
  <si>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</si>
  <si>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</si>
  <si>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</si>
  <si>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</si>
  <si>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</si>
  <si>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</si>
  <si>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</si>
  <si>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</si>
  <si>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</si>
  <si>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</si>
  <si>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</si>
  <si>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</si>
  <si>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</si>
  <si>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</si>
  <si>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</si>
  <si>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</si>
  <si>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</si>
  <si>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</si>
  <si>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</si>
  <si>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</si>
  <si>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</si>
  <si>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</si>
  <si>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</si>
  <si>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</si>
  <si>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</si>
  <si>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</si>
  <si>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</si>
  <si>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</si>
  <si>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</si>
  <si>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</si>
  <si>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</si>
  <si>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</si>
  <si>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</si>
  <si>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</si>
  <si>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</si>
  <si>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</si>
  <si>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</si>
  <si>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</si>
  <si>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</si>
  <si>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</si>
  <si>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</si>
  <si>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</si>
  <si>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</si>
  <si>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</si>
  <si>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</si>
  <si>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</si>
  <si>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</si>
  <si>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</si>
  <si>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</si>
  <si>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</si>
  <si>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</si>
  <si>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</si>
  <si>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</si>
  <si>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</si>
  <si>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</si>
  <si>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</si>
  <si>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</si>
  <si>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</si>
  <si>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</si>
  <si>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</si>
  <si>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</si>
  <si>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</si>
  <si>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</si>
  <si>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</si>
  <si>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</si>
  <si>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</si>
  <si>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</si>
  <si>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</si>
  <si>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</si>
  <si>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</si>
  <si>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</si>
  <si>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</si>
  <si>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</si>
  <si>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</si>
  <si>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</si>
  <si>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</si>
  <si>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</si>
  <si>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</si>
  <si>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</si>
  <si>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</si>
  <si>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</si>
  <si>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</si>
  <si>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</si>
  <si>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</si>
  <si>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</si>
  <si>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</si>
  <si>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</si>
  <si>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</si>
  <si>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</si>
  <si>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</si>
  <si>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</si>
  <si>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</si>
  <si>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</si>
  <si>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</si>
  <si>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</si>
  <si>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</si>
  <si>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</si>
  <si>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</si>
  <si>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</si>
  <si>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</si>
  <si>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</si>
  <si>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</si>
  <si>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</si>
  <si>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</si>
  <si>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</si>
  <si>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</si>
  <si>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</si>
  <si>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</si>
  <si>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</si>
  <si>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</si>
  <si>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</si>
  <si>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</si>
  <si>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</si>
  <si>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</si>
  <si>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</si>
  <si>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</si>
  <si>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</si>
  <si>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</si>
  <si>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</si>
  <si>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</si>
  <si>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</si>
  <si>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</si>
  <si>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</si>
  <si>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</si>
  <si>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</si>
  <si>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</si>
  <si>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</si>
  <si>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</si>
  <si>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</si>
  <si>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</si>
  <si>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</si>
  <si>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</si>
  <si>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</si>
  <si>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</si>
  <si>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</si>
  <si>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</si>
  <si>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</si>
  <si>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</si>
  <si>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</si>
  <si>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</si>
  <si>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</si>
  <si>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</si>
  <si>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</si>
  <si>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</si>
  <si>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</si>
  <si>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</si>
  <si>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</si>
  <si>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</si>
  <si>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</si>
  <si>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</si>
  <si>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</si>
  <si>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</si>
  <si>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</si>
  <si>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</si>
  <si>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</si>
  <si>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</si>
  <si>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</si>
  <si>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</si>
  <si>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</si>
  <si>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</si>
  <si>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</si>
  <si>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</si>
  <si>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</si>
  <si>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</si>
  <si>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</si>
  <si>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</si>
  <si>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</si>
  <si>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</si>
  <si>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</si>
  <si>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</si>
  <si>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</si>
  <si>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</si>
  <si>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</si>
  <si>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</si>
  <si>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</si>
  <si>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</si>
  <si>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</si>
  <si>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</si>
  <si>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</si>
  <si>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</si>
  <si>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</si>
  <si>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</si>
  <si>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</si>
  <si>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</si>
  <si>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</si>
  <si>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</si>
  <si>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</si>
  <si>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</si>
  <si>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</si>
  <si>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</si>
  <si>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</si>
  <si>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</si>
  <si>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</si>
  <si>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</si>
  <si>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</si>
  <si>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</si>
  <si>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</si>
  <si>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</si>
  <si>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</si>
  <si>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</si>
  <si>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</si>
  <si>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</si>
  <si>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</si>
  <si>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</si>
  <si>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</si>
  <si>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</si>
  <si>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</si>
  <si>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</si>
  <si>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</si>
  <si>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</si>
  <si>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</si>
  <si>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</si>
  <si>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</si>
  <si>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</si>
  <si>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</si>
  <si>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</si>
  <si>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</si>
  <si>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</si>
  <si>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</si>
  <si>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</si>
  <si>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</si>
  <si>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</si>
  <si>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</si>
  <si>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</si>
  <si>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</si>
  <si>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</si>
  <si>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</si>
  <si>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</si>
  <si>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</si>
  <si>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</si>
  <si>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</si>
  <si>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</si>
  <si>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</si>
  <si>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</si>
  <si>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</si>
  <si>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</si>
  <si>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</si>
  <si>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</si>
  <si>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</si>
  <si>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</si>
  <si>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</si>
  <si>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</si>
  <si>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</si>
  <si>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</si>
  <si>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</si>
  <si>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</si>
  <si>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</si>
  <si>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</si>
  <si>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</si>
  <si>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</si>
  <si>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</si>
  <si>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</si>
  <si>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</si>
  <si>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</si>
  <si>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</si>
  <si>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</si>
  <si>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</si>
  <si>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</si>
  <si>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</si>
  <si>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</si>
  <si>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</si>
  <si>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</si>
  <si>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</si>
  <si>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</si>
  <si>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</si>
  <si>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</si>
  <si>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</si>
  <si>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</si>
  <si>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</si>
  <si>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</si>
  <si>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</si>
  <si>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</si>
  <si>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</si>
  <si>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</si>
  <si>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</si>
  <si>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</si>
  <si>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</si>
  <si>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</si>
  <si>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</si>
  <si>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</si>
  <si>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</si>
  <si>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</si>
  <si>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</si>
  <si>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</si>
  <si>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</si>
  <si>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</si>
  <si>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</si>
  <si>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</si>
  <si>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</si>
  <si>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</si>
  <si>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</si>
  <si>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</si>
  <si>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</si>
  <si>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</si>
  <si>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</si>
  <si>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</si>
  <si>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</si>
  <si>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</si>
  <si>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</si>
  <si>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</si>
  <si>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</si>
  <si>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</si>
  <si>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</si>
  <si>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</si>
  <si>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</si>
  <si>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</si>
  <si>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</si>
  <si>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</si>
  <si>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</si>
  <si>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</si>
  <si>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</si>
  <si>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</si>
  <si>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</si>
  <si>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</si>
  <si>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</si>
  <si>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</si>
  <si>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</si>
  <si>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</si>
  <si>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</si>
  <si>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</si>
  <si>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</si>
  <si>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</si>
  <si>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</si>
  <si>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</si>
  <si>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</si>
  <si>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</si>
  <si>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</si>
  <si>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</si>
  <si>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</si>
  <si>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</si>
  <si>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</si>
  <si>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</si>
  <si>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</si>
  <si>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</si>
  <si>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</si>
  <si>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</si>
  <si>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</si>
  <si>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</si>
  <si>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</si>
  <si>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</si>
  <si>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</si>
  <si>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</si>
  <si>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</si>
  <si>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</si>
  <si>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</si>
  <si>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</si>
  <si>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</si>
  <si>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</si>
  <si>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</si>
  <si>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</si>
  <si>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</si>
  <si>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</si>
  <si>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</si>
  <si>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</si>
  <si>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</si>
  <si>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</si>
  <si>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</si>
  <si>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</si>
  <si>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</si>
  <si>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</si>
  <si>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</si>
  <si>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</si>
  <si>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</si>
  <si>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</si>
  <si>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</si>
  <si>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</si>
  <si>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</si>
  <si>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</si>
  <si>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</si>
  <si>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</si>
  <si>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</si>
  <si>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</si>
  <si>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</si>
  <si>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</si>
  <si>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</si>
  <si>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</si>
  <si>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</si>
  <si>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</si>
  <si>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</si>
  <si>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</si>
  <si>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</si>
  <si>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</si>
  <si>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</si>
  <si>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</si>
  <si>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</si>
  <si>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</si>
  <si>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</si>
  <si>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</si>
  <si>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</si>
  <si>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</si>
  <si>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</si>
  <si>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</si>
  <si>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</si>
  <si>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</si>
  <si>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</si>
  <si>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</si>
  <si>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</si>
  <si>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</si>
  <si>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</si>
  <si>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</si>
  <si>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</si>
  <si>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</si>
  <si>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</si>
  <si>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</si>
  <si>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</si>
  <si>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</si>
  <si>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</si>
  <si>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</si>
  <si>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</si>
  <si>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</si>
  <si>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</si>
  <si>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</si>
  <si>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</si>
  <si>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</si>
  <si>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</si>
  <si>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</si>
  <si>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</si>
  <si>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</si>
  <si>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</si>
  <si>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</si>
  <si>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</si>
  <si>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</si>
  <si>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</si>
  <si>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</si>
  <si>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</si>
  <si>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</si>
  <si>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</si>
  <si>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</si>
  <si>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</si>
  <si>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</si>
  <si>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</si>
  <si>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</si>
  <si>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</si>
  <si>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</si>
  <si>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</si>
  <si>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</si>
  <si>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</si>
  <si>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</si>
  <si>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</si>
  <si>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</si>
  <si>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</si>
  <si>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</si>
  <si>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</si>
  <si>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</si>
  <si>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</si>
  <si>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</si>
  <si>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</si>
  <si>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</si>
  <si>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</si>
  <si>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</si>
  <si>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</si>
  <si>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</si>
  <si>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</si>
  <si>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</si>
  <si>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</si>
  <si>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</si>
  <si>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</si>
  <si>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</si>
  <si>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</si>
  <si>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</si>
  <si>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</si>
  <si>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</si>
  <si>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</si>
  <si>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</si>
  <si>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</si>
  <si>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</si>
  <si>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</si>
  <si>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</si>
  <si>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</si>
  <si>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</si>
  <si>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</si>
  <si>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</si>
  <si>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</si>
  <si>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</si>
  <si>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</si>
  <si>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</si>
  <si>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</si>
  <si>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</si>
  <si>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</si>
  <si>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</si>
  <si>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</si>
  <si>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</si>
  <si>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</si>
  <si>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</si>
  <si>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</si>
  <si>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</si>
  <si>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</si>
  <si>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</si>
  <si>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</si>
  <si>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</si>
  <si>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</si>
  <si>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</si>
  <si>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</si>
  <si>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</si>
  <si>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</si>
  <si>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</si>
  <si>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</si>
  <si>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</si>
  <si>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</si>
  <si>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</si>
  <si>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</si>
  <si>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</si>
  <si>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</si>
  <si>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</si>
  <si>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</si>
  <si>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</si>
  <si>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</si>
  <si>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</si>
  <si>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</si>
  <si>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</si>
  <si>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</si>
  <si>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</si>
  <si>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</si>
  <si>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</si>
  <si>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</si>
  <si>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</si>
  <si>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</si>
  <si>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</si>
  <si>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</si>
  <si>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</si>
  <si>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</si>
  <si>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</si>
  <si>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</si>
  <si>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</si>
  <si>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</si>
  <si>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</si>
  <si>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</si>
  <si>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</si>
  <si>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</si>
  <si>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</si>
  <si>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</si>
  <si>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</si>
  <si>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</si>
  <si>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</si>
  <si>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</si>
  <si>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</si>
  <si>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</si>
  <si>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</si>
  <si>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</si>
  <si>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</si>
  <si>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</si>
  <si>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</si>
  <si>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</si>
  <si>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</si>
  <si>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</si>
  <si>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</si>
  <si>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</si>
  <si>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</si>
  <si>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</si>
  <si>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</si>
  <si>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</si>
  <si>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</si>
  <si>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</si>
  <si>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</si>
  <si>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</si>
  <si>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</si>
  <si>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</si>
  <si>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</si>
  <si>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</si>
  <si>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</si>
  <si>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</si>
  <si>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</si>
  <si>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</si>
  <si>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</si>
  <si>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</si>
  <si>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</si>
  <si>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</si>
  <si>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</si>
  <si>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</si>
  <si>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</si>
  <si>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</si>
  <si>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</si>
  <si>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</si>
  <si>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</si>
  <si>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</si>
  <si>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</si>
  <si>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</si>
  <si>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</si>
  <si>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</si>
  <si>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</si>
  <si>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</si>
  <si>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</si>
  <si>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</si>
  <si>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</si>
  <si>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</si>
  <si>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</si>
  <si>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</si>
  <si>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</si>
  <si>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</si>
  <si>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</si>
  <si>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</si>
  <si>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</si>
  <si>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</si>
  <si>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</si>
  <si>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</si>
  <si>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</si>
  <si>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</si>
  <si>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</si>
  <si>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</si>
  <si>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</si>
  <si>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</si>
  <si>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</si>
  <si>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</si>
  <si>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</si>
  <si>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</si>
  <si>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</si>
  <si>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</si>
  <si>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</si>
  <si>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</si>
  <si>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</si>
  <si>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</si>
  <si>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</si>
  <si>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</si>
  <si>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</si>
  <si>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</si>
  <si>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</si>
  <si>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</si>
  <si>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</si>
  <si>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</si>
  <si>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</si>
  <si>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</si>
  <si>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</si>
  <si>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</si>
  <si>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</si>
  <si>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</si>
  <si>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</si>
  <si>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</si>
  <si>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</si>
  <si>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</si>
  <si>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</si>
  <si>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</si>
  <si>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</si>
  <si>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</si>
  <si>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</si>
  <si>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</si>
  <si>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</si>
  <si>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</si>
  <si>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</si>
  <si>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</si>
  <si>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</si>
  <si>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</si>
  <si>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</si>
  <si>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</si>
  <si>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</si>
  <si>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</si>
  <si>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</si>
  <si>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</si>
  <si>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</si>
  <si>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</si>
  <si>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</si>
  <si>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</si>
  <si>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</si>
  <si>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</si>
  <si>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</si>
  <si>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</si>
  <si>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</si>
  <si>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</si>
  <si>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</si>
  <si>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</si>
  <si>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</si>
  <si>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</si>
  <si>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</si>
  <si>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</si>
  <si>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</si>
  <si>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</si>
  <si>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</si>
  <si>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</si>
  <si>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</si>
  <si>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</si>
  <si>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</si>
  <si>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</si>
  <si>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</si>
  <si>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</si>
  <si>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</si>
  <si>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</si>
  <si>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</si>
  <si>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</si>
  <si>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</si>
  <si>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</si>
  <si>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</si>
  <si>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</si>
  <si>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</si>
  <si>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</si>
  <si>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</si>
  <si>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</si>
  <si>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</si>
  <si>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</si>
  <si>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</si>
  <si>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</si>
  <si>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</si>
  <si>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</si>
  <si>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</si>
  <si>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</si>
  <si>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</si>
  <si>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</si>
  <si>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</si>
  <si>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</si>
  <si>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</si>
  <si>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</si>
  <si>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</si>
  <si>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</si>
  <si>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</si>
  <si>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</si>
  <si>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</si>
  <si>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</si>
  <si>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</si>
  <si>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</si>
  <si>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</si>
  <si>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</si>
  <si>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</si>
  <si>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</si>
  <si>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</si>
  <si>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</si>
  <si>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</si>
  <si>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</si>
  <si>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</si>
  <si>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</si>
  <si>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</si>
  <si>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</si>
  <si>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</si>
  <si>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</si>
  <si>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</si>
  <si>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</si>
  <si>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</si>
  <si>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</si>
  <si>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</si>
  <si>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</si>
  <si>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</si>
  <si>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</si>
  <si>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</si>
  <si>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</si>
  <si>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</si>
  <si>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</si>
  <si>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</si>
  <si>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</si>
  <si>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</si>
  <si>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</si>
  <si>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</si>
  <si>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</si>
  <si>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</si>
  <si>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</si>
  <si>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</si>
  <si>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</si>
  <si>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</si>
  <si>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</si>
  <si>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</si>
  <si>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</si>
  <si>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</si>
  <si>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</si>
  <si>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</si>
  <si>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</si>
  <si>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</si>
  <si>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</si>
  <si>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</si>
  <si>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</si>
  <si>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</si>
  <si>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</si>
  <si>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</si>
  <si>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</si>
  <si>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</si>
  <si>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</si>
  <si>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</si>
  <si>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</si>
  <si>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</si>
  <si>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</si>
  <si>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</si>
  <si>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</si>
  <si>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</si>
  <si>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</si>
  <si>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</si>
  <si>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</si>
  <si>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</si>
  <si>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</si>
  <si>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</si>
  <si>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</si>
  <si>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</si>
  <si>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</si>
  <si>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</si>
  <si>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</si>
  <si>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</si>
  <si>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</si>
  <si>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</si>
  <si>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</si>
  <si>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</si>
  <si>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</si>
  <si>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</si>
  <si>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</si>
  <si>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</si>
  <si>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</si>
  <si>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</si>
  <si>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</si>
  <si>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</si>
  <si>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</si>
  <si>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</si>
  <si>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</si>
  <si>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</si>
  <si>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</si>
  <si>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</si>
  <si>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</si>
  <si>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</si>
  <si>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</si>
  <si>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</si>
  <si>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</si>
  <si>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</si>
  <si>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</si>
  <si>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</si>
  <si>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</si>
  <si>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</si>
  <si>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</si>
  <si>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</si>
  <si>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</si>
  <si>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</si>
  <si>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</si>
  <si>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</si>
  <si>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</si>
  <si>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</si>
  <si>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</si>
  <si>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</si>
  <si>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</si>
  <si>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</si>
  <si>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</si>
  <si>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</si>
  <si>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</si>
  <si>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</si>
  <si>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</si>
  <si>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</si>
  <si>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</si>
  <si>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</si>
  <si>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</si>
  <si>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</si>
  <si>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</si>
  <si>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</si>
  <si>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</si>
  <si>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</si>
  <si>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</si>
  <si>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</si>
  <si>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</si>
  <si>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</si>
  <si>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</si>
  <si>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</si>
  <si>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</si>
  <si>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</si>
  <si>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</si>
  <si>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</si>
  <si>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</si>
  <si>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</si>
  <si>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</si>
  <si>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</si>
  <si>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</si>
  <si>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</si>
  <si>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</si>
  <si>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</si>
  <si>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</si>
  <si>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</si>
  <si>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</si>
  <si>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</si>
  <si>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</si>
  <si>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</si>
  <si>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</si>
  <si>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</si>
  <si>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</si>
  <si>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</si>
  <si>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</si>
  <si>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</si>
  <si>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</si>
  <si>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</si>
  <si>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</si>
  <si>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</si>
  <si>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</si>
  <si>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</si>
  <si>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</si>
  <si>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</si>
  <si>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</si>
  <si>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</si>
  <si>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</si>
  <si>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</si>
  <si>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</si>
  <si>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</si>
  <si>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</si>
  <si>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</si>
  <si>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</si>
  <si>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</si>
  <si>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</si>
  <si>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</si>
  <si>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</si>
  <si>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</si>
  <si>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</si>
  <si>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</si>
  <si>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</si>
  <si>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</si>
  <si>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</si>
  <si>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</si>
  <si>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</si>
  <si>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</si>
  <si>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</si>
  <si>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</si>
  <si>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</si>
  <si>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</si>
  <si>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</si>
  <si>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</si>
  <si>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</si>
  <si>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</si>
  <si>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</si>
  <si>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</si>
  <si>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</si>
  <si>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</si>
  <si>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</si>
  <si>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</si>
  <si>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</si>
  <si>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</si>
  <si>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</si>
  <si>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</si>
  <si>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</si>
  <si>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</si>
  <si>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</si>
  <si>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</si>
  <si>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</si>
  <si>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</si>
  <si>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</si>
  <si>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</si>
  <si>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</si>
  <si>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</si>
  <si>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</si>
  <si>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</si>
  <si>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</si>
  <si>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</si>
  <si>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</si>
  <si>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</si>
  <si>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</si>
  <si>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</si>
  <si>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</si>
  <si>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</si>
  <si>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</si>
  <si>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</si>
  <si>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</si>
  <si>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</si>
  <si>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</si>
  <si>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</si>
  <si>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</si>
  <si>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</si>
  <si>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</si>
  <si>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</si>
  <si>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</si>
  <si>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</si>
  <si>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</si>
  <si>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</si>
  <si>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</si>
  <si>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</si>
  <si>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</si>
  <si>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</si>
  <si>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</si>
  <si>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</si>
  <si>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</si>
  <si>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</si>
  <si>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</si>
  <si>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</si>
  <si>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</si>
  <si>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</si>
  <si>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</si>
  <si>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</si>
  <si>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</si>
  <si>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</si>
  <si>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</si>
  <si>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</si>
  <si>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</si>
  <si>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</si>
  <si>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</si>
  <si>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</si>
  <si>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</si>
  <si>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</si>
  <si>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</si>
  <si>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</si>
  <si>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</si>
  <si>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</si>
  <si>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</si>
  <si>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</si>
  <si>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</si>
  <si>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</si>
  <si>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</si>
  <si>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</si>
  <si>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</si>
  <si>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</si>
  <si>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</si>
  <si>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</si>
  <si>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</si>
  <si>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</si>
  <si>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</si>
  <si>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</si>
  <si>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</si>
  <si>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</si>
  <si>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</si>
  <si>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</si>
  <si>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</si>
  <si>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</si>
  <si>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</si>
  <si>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</si>
  <si>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</si>
  <si>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</si>
  <si>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</si>
  <si>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</si>
  <si>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</si>
  <si>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</si>
  <si>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</si>
  <si>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</si>
  <si>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</si>
  <si>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</si>
  <si>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</si>
  <si>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</si>
  <si>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</si>
  <si>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</si>
  <si>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</si>
  <si>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</si>
  <si>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</si>
  <si>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</si>
  <si>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</si>
  <si>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</si>
  <si>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</si>
  <si>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</si>
  <si>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</si>
  <si>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</si>
  <si>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</si>
  <si>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</si>
  <si>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</si>
  <si>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</si>
  <si>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</si>
  <si>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</si>
  <si>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</si>
  <si>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</si>
  <si>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</si>
  <si>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</si>
  <si>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</si>
  <si>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</si>
  <si>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</si>
  <si>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</si>
  <si>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</si>
  <si>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</si>
  <si>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</si>
  <si>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</si>
  <si>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</si>
  <si>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</si>
  <si>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</si>
  <si>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</si>
  <si>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</si>
  <si>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</si>
  <si>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</si>
  <si>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</si>
  <si>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</si>
  <si>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</si>
  <si>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</si>
  <si>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</si>
  <si>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</si>
  <si>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</si>
  <si>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</si>
  <si>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</si>
  <si>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</si>
  <si>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</si>
  <si>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</si>
  <si>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</si>
  <si>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</si>
  <si>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</si>
  <si>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</si>
  <si>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</si>
  <si>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</si>
  <si>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</si>
  <si>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</si>
  <si>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</si>
  <si>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</si>
  <si>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</si>
  <si>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</si>
  <si>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</si>
  <si>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</si>
  <si>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</si>
  <si>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</si>
  <si>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</si>
  <si>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</si>
  <si>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</si>
  <si>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</si>
  <si>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</si>
  <si>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</si>
  <si>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</si>
  <si>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</si>
  <si>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</si>
  <si>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</si>
  <si>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</si>
  <si>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</si>
  <si>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</si>
  <si>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</si>
  <si>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</si>
  <si>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</si>
  <si>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</si>
  <si>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</si>
  <si>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</si>
  <si>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</si>
  <si>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</si>
  <si>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</si>
  <si>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</si>
  <si>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</si>
  <si>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</si>
  <si>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</si>
  <si>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</si>
  <si>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</si>
  <si>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</si>
  <si>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</si>
  <si>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</si>
  <si>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</si>
  <si>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</si>
  <si>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</si>
  <si>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</si>
  <si>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</si>
  <si>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</si>
  <si>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</si>
  <si>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</si>
  <si>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</si>
  <si>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</si>
  <si>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</si>
  <si>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</si>
  <si>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</si>
  <si>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</si>
  <si>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</si>
  <si>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</si>
  <si>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</si>
  <si>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</si>
  <si>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</si>
  <si>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</si>
  <si>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</si>
  <si>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</si>
  <si>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</si>
  <si>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</si>
  <si>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</si>
  <si>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</si>
  <si>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</si>
  <si>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</si>
  <si>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</si>
  <si>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</si>
  <si>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</si>
  <si>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</si>
  <si>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</si>
  <si>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</si>
  <si>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</si>
  <si>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</si>
  <si>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</si>
  <si>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</si>
  <si>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</si>
  <si>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</si>
  <si>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</si>
  <si>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</si>
  <si>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</si>
  <si>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</si>
  <si>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</si>
  <si>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</si>
  <si>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</si>
  <si>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</si>
  <si>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</si>
  <si>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</si>
  <si>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</si>
  <si>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</si>
  <si>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</si>
  <si>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</si>
  <si>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</si>
  <si>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</si>
  <si>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</si>
  <si>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</si>
  <si>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</si>
  <si>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</si>
  <si>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</si>
  <si>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</si>
  <si>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</si>
  <si>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</si>
  <si>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</si>
  <si>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</si>
  <si>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</si>
  <si>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</si>
  <si>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</si>
  <si>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</si>
  <si>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</si>
  <si>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</si>
  <si>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</si>
  <si>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</si>
  <si>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</si>
  <si>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</si>
  <si>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</si>
  <si>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</si>
  <si>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</si>
  <si>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</si>
  <si>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</si>
  <si>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</si>
  <si>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</si>
  <si>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</si>
  <si>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</si>
  <si>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</si>
  <si>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</si>
  <si>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</si>
  <si>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</si>
  <si>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</si>
  <si>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</si>
  <si>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</si>
  <si>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</si>
  <si>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</si>
  <si>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</si>
  <si>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</si>
  <si>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</si>
  <si>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</si>
  <si>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</si>
  <si>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</si>
  <si>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</si>
  <si>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</si>
  <si>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</si>
  <si>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</si>
  <si>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</si>
  <si>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</si>
  <si>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</si>
  <si>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</si>
  <si>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</si>
  <si>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</si>
  <si>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</si>
  <si>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</si>
  <si>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</si>
  <si>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</si>
  <si>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</si>
  <si>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</si>
  <si>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</si>
  <si>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</si>
  <si>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</si>
  <si>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</si>
  <si>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</si>
  <si>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</si>
  <si>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</si>
  <si>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</si>
  <si>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</si>
  <si>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</si>
  <si>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</si>
  <si>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</si>
  <si>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</si>
  <si>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</si>
  <si>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</si>
  <si>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</si>
  <si>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</si>
  <si>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</si>
  <si>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</si>
  <si>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</si>
  <si>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</si>
  <si>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</si>
  <si>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</si>
  <si>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</si>
  <si>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</si>
  <si>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</si>
  <si>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</si>
  <si>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</si>
  <si>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</si>
  <si>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</si>
  <si>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</si>
  <si>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</si>
  <si>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</si>
  <si>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</si>
  <si>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</si>
  <si>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</si>
  <si>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</si>
  <si>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</si>
  <si>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</si>
  <si>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</si>
  <si>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</si>
  <si>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</si>
  <si>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</si>
  <si>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</si>
  <si>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</si>
  <si>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</si>
  <si>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</si>
  <si>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</si>
  <si>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</si>
  <si>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</si>
  <si>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</si>
  <si>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</si>
  <si>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</si>
  <si>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</si>
  <si>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</si>
  <si>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</si>
  <si>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</si>
  <si>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</si>
  <si>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</si>
  <si>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</si>
  <si>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</si>
  <si>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</si>
  <si>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</si>
  <si>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</si>
  <si>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</si>
  <si>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</si>
  <si>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</si>
  <si>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</si>
  <si>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</si>
  <si>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</si>
  <si>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</si>
  <si>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</si>
  <si>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</si>
  <si>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</si>
  <si>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</si>
  <si>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</si>
  <si>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</si>
  <si>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</si>
  <si>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</si>
  <si>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</si>
  <si>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</si>
  <si>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</si>
  <si>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</si>
  <si>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</si>
  <si>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</si>
  <si>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</si>
  <si>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</si>
  <si>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</si>
  <si>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</si>
  <si>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</si>
  <si>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</si>
  <si>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</si>
  <si>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</si>
  <si>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</si>
  <si>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</si>
  <si>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</si>
  <si>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</si>
  <si>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</si>
  <si>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</si>
  <si>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</si>
  <si>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</si>
  <si>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</si>
  <si>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</si>
  <si>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</si>
  <si>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</si>
  <si>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</si>
  <si>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</si>
  <si>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</si>
  <si>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</si>
  <si>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</si>
  <si>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</si>
  <si>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</si>
  <si>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</si>
  <si>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</si>
  <si>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</si>
  <si>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</si>
  <si>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</si>
  <si>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</si>
  <si>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</si>
  <si>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</si>
  <si>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</si>
  <si>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</si>
  <si>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</si>
  <si>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</si>
  <si>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</si>
  <si>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</si>
  <si>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</si>
  <si>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</si>
  <si>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</si>
  <si>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</si>
  <si>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</si>
  <si>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</si>
  <si>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</si>
  <si>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</si>
  <si>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</si>
  <si>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</si>
  <si>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</si>
  <si>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</si>
  <si>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</si>
  <si>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</si>
  <si>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</si>
  <si>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</si>
  <si>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</si>
  <si>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</si>
  <si>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</si>
  <si>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</si>
  <si>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</si>
  <si>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</si>
  <si>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</si>
  <si>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</si>
  <si>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</si>
  <si>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</si>
  <si>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</si>
  <si>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</si>
  <si>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</si>
  <si>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</si>
  <si>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</si>
  <si>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</si>
  <si>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</si>
  <si>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</si>
  <si>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</si>
  <si>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</si>
  <si>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</si>
  <si>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</si>
  <si>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</si>
  <si>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</si>
  <si>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</si>
  <si>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</si>
  <si>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</si>
  <si>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</si>
  <si>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</si>
  <si>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</si>
  <si>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</si>
  <si>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</si>
  <si>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</si>
  <si>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</si>
  <si>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</si>
  <si>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</si>
  <si>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</si>
  <si>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</si>
  <si>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</si>
  <si>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</si>
  <si>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</si>
  <si>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</si>
  <si>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</si>
  <si>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</si>
  <si>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</si>
  <si>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</si>
  <si>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</si>
  <si>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</si>
  <si>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</si>
  <si>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</si>
  <si>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</si>
  <si>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</si>
  <si>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</si>
  <si>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</si>
  <si>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</si>
  <si>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</si>
  <si>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</si>
  <si>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</si>
  <si>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</si>
  <si>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</si>
  <si>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</si>
  <si>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</si>
  <si>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</si>
  <si>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</si>
  <si>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</si>
  <si>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</si>
  <si>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</si>
  <si>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</si>
  <si>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</si>
  <si>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</si>
  <si>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</si>
  <si>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</si>
  <si>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</si>
  <si>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</si>
  <si>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</si>
  <si>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</si>
  <si>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</si>
  <si>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</si>
  <si>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</si>
  <si>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</si>
  <si>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</si>
  <si>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</si>
  <si>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</si>
  <si>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</si>
  <si>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</si>
  <si>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</si>
  <si>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</si>
  <si>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</si>
  <si>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</si>
  <si>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</si>
  <si>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</si>
  <si>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</si>
  <si>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</si>
  <si>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</si>
  <si>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</si>
  <si>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</si>
  <si>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</si>
  <si>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</si>
  <si>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</si>
  <si>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</si>
  <si>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</si>
  <si>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</si>
  <si>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</si>
  <si>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</si>
  <si>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</si>
  <si>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</si>
  <si>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</si>
  <si>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</si>
  <si>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</si>
  <si>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</si>
  <si>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</si>
  <si>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</si>
  <si>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</si>
  <si>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</si>
  <si>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</si>
  <si>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</si>
  <si>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</si>
  <si>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</si>
  <si>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</si>
  <si>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</si>
  <si>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</si>
  <si>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</si>
  <si>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</si>
  <si>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</si>
  <si>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</si>
  <si>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</si>
  <si>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</si>
  <si>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</si>
  <si>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</si>
  <si>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</si>
  <si>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</si>
  <si>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</si>
  <si>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</si>
  <si>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</si>
  <si>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</si>
  <si>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</si>
  <si>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</si>
  <si>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</si>
  <si>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</si>
  <si>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</si>
  <si>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</si>
  <si>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</si>
  <si>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</si>
  <si>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</si>
  <si>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</si>
  <si>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</si>
  <si>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</si>
  <si>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</si>
  <si>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</si>
  <si>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</si>
  <si>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</si>
  <si>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</si>
  <si>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</si>
  <si>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</si>
  <si>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</si>
  <si>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</si>
  <si>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</si>
  <si>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</si>
  <si>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</si>
  <si>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</si>
  <si>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</si>
  <si>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</si>
  <si>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</si>
  <si>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</si>
  <si>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</si>
  <si>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</si>
  <si>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</si>
  <si>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</si>
  <si>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</si>
  <si>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</si>
  <si>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</si>
  <si>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</si>
  <si>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</si>
  <si>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</si>
  <si>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</si>
  <si>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</si>
  <si>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</si>
  <si>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</si>
  <si>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</si>
  <si>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</si>
  <si>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</si>
  <si>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</si>
  <si>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</si>
  <si>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</si>
  <si>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</si>
  <si>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</si>
  <si>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</si>
  <si>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</si>
  <si>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</si>
  <si>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</si>
  <si>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</si>
  <si>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</si>
  <si>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</si>
  <si>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</si>
  <si>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</si>
  <si>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</si>
  <si>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</si>
  <si>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</si>
  <si>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</si>
  <si>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</si>
  <si>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</si>
  <si>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</si>
  <si>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</si>
  <si>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</si>
  <si>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</si>
  <si>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</si>
  <si>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</si>
  <si>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</si>
  <si>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</si>
  <si>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</si>
  <si>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</si>
  <si>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</si>
  <si>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</si>
  <si>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</si>
  <si>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</si>
  <si>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</si>
  <si>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</si>
  <si>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</si>
  <si>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</si>
  <si>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</si>
  <si>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</si>
  <si>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</si>
  <si>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</si>
  <si>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</si>
  <si>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</si>
  <si>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</si>
  <si>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</si>
  <si>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</si>
  <si>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</si>
  <si>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</si>
  <si>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</si>
  <si>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</si>
  <si>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</si>
  <si>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</si>
  <si>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</si>
  <si>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</si>
  <si>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</si>
  <si>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</si>
  <si>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</si>
  <si>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</si>
  <si>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</si>
  <si>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</si>
  <si>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</si>
  <si>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</si>
  <si>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</si>
  <si>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</si>
  <si>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</si>
  <si>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</si>
  <si>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</si>
  <si>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</si>
  <si>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</si>
  <si>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</si>
  <si>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</si>
  <si>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</si>
  <si>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</si>
  <si>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</si>
  <si>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</si>
  <si>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</si>
  <si>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</si>
  <si>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</si>
  <si>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</si>
  <si>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</si>
  <si>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</si>
  <si>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</si>
  <si>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</si>
  <si>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</si>
  <si>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</si>
  <si>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</si>
  <si>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</si>
  <si>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</si>
  <si>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</si>
  <si>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</si>
  <si>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</si>
  <si>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</si>
  <si>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</si>
  <si>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</si>
  <si>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</si>
  <si>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</si>
  <si>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</si>
  <si>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</si>
  <si>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</si>
  <si>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</si>
  <si>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</si>
  <si>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</si>
  <si>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</si>
  <si>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</si>
  <si>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</si>
  <si>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</si>
  <si>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</si>
  <si>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</si>
  <si>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</si>
  <si>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</si>
  <si>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</si>
  <si>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</si>
  <si>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</si>
  <si>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</si>
  <si>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</si>
  <si>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</si>
  <si>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</si>
  <si>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</si>
  <si>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</si>
  <si>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</si>
  <si>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</si>
  <si>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</si>
  <si>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</si>
  <si>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</si>
  <si>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</si>
  <si>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</si>
  <si>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</si>
  <si>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</si>
  <si>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</si>
  <si>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</si>
  <si>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</si>
  <si>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</si>
  <si>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</si>
  <si>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</si>
  <si>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</si>
  <si>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</si>
  <si>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</si>
  <si>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</si>
  <si>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</si>
  <si>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</si>
  <si>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</si>
  <si>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</si>
  <si>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</si>
  <si>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</si>
  <si>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</si>
  <si>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</si>
  <si>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</si>
  <si>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</si>
  <si>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</si>
  <si>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</si>
  <si>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</si>
  <si>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</si>
  <si>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</si>
  <si>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</si>
  <si>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</si>
  <si>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</si>
  <si>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</si>
  <si>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</si>
  <si>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</si>
  <si>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</si>
  <si>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</si>
  <si>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</si>
  <si>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</si>
  <si>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</si>
  <si>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</si>
  <si>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</si>
  <si>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</si>
  <si>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</si>
  <si>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</si>
  <si>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</si>
  <si>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</si>
  <si>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</si>
  <si>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</si>
  <si>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</si>
  <si>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</si>
  <si>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</si>
  <si>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</si>
  <si>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</si>
  <si>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</si>
  <si>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</si>
  <si>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</si>
  <si>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</si>
  <si>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</si>
  <si>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</si>
  <si>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</si>
  <si>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</si>
  <si>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</si>
  <si>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</si>
  <si>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</si>
  <si>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</si>
  <si>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</si>
  <si>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</si>
  <si>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</si>
  <si>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</si>
  <si>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</si>
  <si>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</si>
  <si>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</si>
  <si>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</si>
  <si>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</si>
  <si>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</si>
  <si>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</si>
  <si>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</si>
  <si>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</si>
  <si>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</si>
  <si>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</si>
  <si>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</si>
  <si>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</si>
  <si>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</si>
  <si>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</si>
  <si>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</si>
  <si>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</si>
  <si>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</si>
  <si>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</si>
  <si>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</si>
  <si>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</si>
  <si>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</si>
  <si>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</si>
  <si>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</si>
  <si>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</si>
  <si>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</si>
  <si>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</si>
  <si>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</si>
  <si>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</si>
  <si>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</si>
  <si>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</si>
  <si>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</si>
  <si>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</si>
  <si>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</si>
  <si>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</si>
  <si>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</si>
  <si>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</si>
  <si>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</si>
  <si>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</si>
  <si>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</si>
  <si>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</si>
  <si>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</si>
  <si>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</si>
  <si>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</si>
  <si>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</si>
  <si>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</si>
  <si>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</si>
  <si>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</si>
  <si>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</si>
  <si>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</si>
  <si>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</si>
  <si>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</si>
  <si>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</si>
  <si>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</si>
  <si>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</si>
  <si>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</si>
  <si>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</si>
  <si>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</si>
  <si>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</si>
  <si>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</si>
  <si>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</si>
  <si>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</si>
  <si>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</si>
  <si>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</si>
  <si>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</si>
  <si>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</si>
  <si>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</si>
  <si>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</si>
  <si>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</si>
  <si>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</si>
  <si>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</si>
  <si>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</si>
  <si>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</si>
  <si>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</si>
  <si>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</si>
  <si>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</si>
  <si>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</si>
  <si>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</si>
  <si>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</si>
  <si>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</si>
  <si>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</si>
  <si>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</si>
  <si>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</si>
  <si>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</si>
  <si>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</si>
  <si>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</si>
  <si>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</si>
  <si>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</si>
  <si>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</si>
  <si>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</si>
  <si>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</si>
  <si>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</si>
  <si>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</si>
  <si>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</si>
  <si>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</si>
  <si>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</si>
  <si>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</si>
  <si>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</si>
  <si>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</si>
  <si>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</si>
  <si>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</si>
  <si>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</si>
  <si>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</si>
  <si>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</si>
  <si>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</si>
  <si>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</si>
  <si>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</si>
  <si>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</si>
  <si>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</si>
  <si>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</si>
  <si>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</si>
  <si>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</si>
  <si>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</si>
  <si>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</si>
  <si>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</si>
  <si>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</si>
  <si>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</si>
  <si>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</si>
  <si>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</si>
  <si>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</si>
  <si>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</si>
  <si>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</si>
  <si>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</si>
  <si>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</si>
  <si>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</si>
  <si>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</si>
  <si>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</si>
  <si>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</si>
  <si>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</si>
  <si>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</si>
  <si>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</si>
  <si>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</si>
  <si>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</si>
  <si>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</si>
  <si>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</si>
  <si>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</si>
  <si>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</si>
  <si>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</si>
  <si>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</si>
  <si>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</si>
  <si>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</si>
  <si>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</si>
  <si>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</si>
  <si>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</si>
  <si>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</si>
  <si>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</si>
  <si>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</si>
  <si>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</si>
  <si>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</si>
  <si>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</si>
  <si>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</si>
  <si>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</si>
  <si>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</si>
  <si>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</si>
  <si>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</si>
  <si>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</si>
  <si>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</si>
  <si>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</si>
  <si>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</si>
  <si>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</si>
  <si>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</si>
  <si>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</si>
  <si>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</si>
  <si>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</si>
  <si>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</si>
  <si>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</si>
  <si>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</si>
  <si>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</si>
  <si>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</si>
  <si>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</si>
  <si>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</si>
  <si>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</si>
  <si>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</si>
  <si>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</si>
  <si>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</si>
  <si>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</si>
  <si>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</si>
  <si>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</si>
  <si>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</si>
  <si>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</si>
  <si>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</si>
  <si>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</si>
  <si>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</si>
  <si>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</si>
  <si>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</si>
  <si>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</si>
  <si>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</si>
  <si>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</si>
  <si>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</si>
  <si>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</si>
  <si>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</si>
  <si>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</si>
  <si>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</si>
  <si>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</si>
  <si>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</si>
  <si>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</si>
  <si>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</si>
  <si>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</si>
  <si>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</si>
  <si>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</si>
  <si>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</si>
  <si>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</si>
  <si>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</si>
  <si>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</si>
  <si>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</si>
  <si>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</si>
  <si>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</si>
  <si>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</si>
  <si>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</si>
  <si>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</si>
  <si>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</si>
  <si>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</si>
  <si>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</si>
  <si>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</si>
  <si>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</si>
  <si>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</si>
  <si>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</si>
  <si>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</si>
  <si>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</si>
  <si>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</si>
  <si>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</si>
  <si>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</si>
  <si>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</si>
  <si>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</si>
  <si>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</si>
  <si>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</si>
  <si>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</si>
  <si>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</si>
  <si>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</si>
  <si>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</si>
  <si>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</si>
  <si>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</si>
  <si>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</si>
  <si>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</si>
  <si>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</si>
  <si>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</si>
  <si>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</si>
  <si>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</si>
  <si>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</si>
  <si>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</si>
  <si>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</si>
  <si>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</si>
  <si>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</si>
  <si>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</si>
  <si>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</si>
  <si>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</si>
  <si>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</si>
  <si>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</si>
  <si>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</si>
  <si>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</si>
  <si>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</si>
  <si>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</si>
  <si>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</si>
  <si>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</si>
  <si>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</si>
  <si>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</si>
  <si>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</si>
  <si>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</si>
  <si>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</si>
  <si>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</si>
  <si>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</si>
  <si>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</si>
  <si>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</si>
  <si>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</si>
  <si>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</si>
  <si>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</si>
  <si>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</si>
  <si>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</si>
  <si>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</si>
  <si>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</si>
  <si>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</si>
  <si>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</si>
  <si>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</si>
  <si>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</si>
  <si>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</si>
  <si>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</si>
  <si>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</si>
  <si>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</si>
  <si>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</si>
  <si>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</si>
  <si>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</si>
  <si>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</si>
  <si>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</si>
  <si>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</si>
  <si>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</si>
  <si>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</si>
  <si>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</si>
  <si>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</si>
  <si>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</si>
  <si>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</si>
  <si>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</si>
  <si>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</si>
  <si>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</si>
  <si>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</si>
  <si>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</si>
  <si>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</si>
  <si>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</si>
  <si>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</si>
  <si>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</si>
  <si>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</si>
  <si>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</si>
  <si>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</si>
  <si>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</si>
  <si>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</si>
  <si>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</si>
  <si>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</si>
  <si>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</si>
  <si>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</si>
  <si>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</si>
  <si>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</si>
  <si>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</si>
  <si>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</si>
  <si>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</si>
  <si>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</si>
  <si>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</si>
  <si>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</si>
  <si>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</si>
  <si>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</si>
  <si>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</si>
  <si>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</si>
  <si>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</si>
  <si>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</si>
  <si>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</si>
  <si>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</si>
  <si>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</si>
  <si>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</si>
  <si>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</si>
  <si>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</si>
  <si>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</si>
  <si>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</si>
  <si>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</si>
  <si>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</si>
  <si>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</si>
  <si>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</si>
  <si>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</si>
  <si>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</si>
  <si>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</si>
  <si>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</si>
  <si>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</si>
  <si>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</si>
  <si>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</si>
  <si>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</si>
  <si>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</si>
  <si>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</si>
  <si>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</si>
  <si>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</si>
  <si>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</si>
  <si>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</si>
  <si>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</si>
  <si>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</si>
  <si>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</si>
  <si>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</si>
  <si>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</si>
  <si>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</si>
  <si>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</si>
  <si>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</si>
  <si>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</si>
  <si>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</si>
  <si>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</si>
  <si>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</si>
  <si>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</si>
  <si>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</si>
  <si>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</si>
  <si>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</si>
  <si>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</si>
  <si>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</si>
  <si>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</si>
  <si>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</si>
  <si>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</si>
  <si>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</si>
  <si>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</si>
  <si>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</si>
  <si>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</si>
  <si>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</si>
  <si>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</si>
  <si>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</si>
  <si>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</si>
  <si>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</si>
  <si>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</si>
  <si>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</si>
  <si>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</si>
  <si>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</si>
  <si>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</si>
  <si>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</si>
  <si>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</si>
  <si>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</si>
  <si>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</si>
  <si>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</si>
  <si>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</si>
  <si>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</si>
  <si>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</si>
  <si>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</si>
  <si>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</si>
  <si>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</si>
  <si>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</si>
  <si>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</si>
  <si>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</si>
  <si>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</si>
  <si>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</si>
  <si>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</si>
  <si>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</si>
  <si>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</si>
  <si>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</si>
  <si>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</si>
  <si>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</si>
  <si>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</si>
  <si>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</si>
  <si>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</si>
  <si>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</si>
  <si>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</si>
  <si>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</si>
  <si>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</si>
  <si>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</si>
  <si>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</si>
  <si>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</si>
  <si>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</si>
  <si>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</si>
  <si>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</si>
  <si>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</si>
  <si>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</si>
  <si>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</si>
  <si>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</si>
  <si>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</si>
  <si>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</si>
  <si>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</si>
  <si>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</si>
  <si>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</si>
  <si>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</si>
  <si>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</si>
  <si>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</si>
  <si>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</si>
  <si>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</si>
  <si>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</si>
  <si>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</si>
  <si>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</si>
  <si>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</si>
  <si>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</si>
  <si>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</si>
  <si>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</si>
  <si>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</si>
  <si>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</si>
  <si>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</si>
  <si>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</si>
  <si>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</si>
  <si>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</si>
  <si>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</si>
  <si>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</si>
  <si>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</si>
  <si>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</si>
  <si>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</si>
  <si>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</si>
  <si>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</si>
  <si>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</si>
  <si>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</si>
  <si>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</si>
  <si>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</si>
  <si>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</si>
  <si>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</si>
  <si>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</si>
  <si>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</si>
  <si>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</si>
  <si>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</si>
  <si>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</si>
  <si>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</si>
  <si>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</si>
  <si>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</si>
  <si>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</si>
  <si>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</si>
  <si>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</si>
  <si>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</si>
  <si>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</si>
  <si>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</si>
  <si>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</si>
  <si>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</si>
  <si>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</si>
  <si>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</si>
  <si>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</si>
  <si>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</si>
  <si>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</si>
  <si>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</si>
  <si>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</si>
  <si>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</si>
  <si>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</si>
  <si>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</si>
  <si>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</si>
  <si>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</si>
  <si>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</si>
  <si>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</si>
  <si>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</si>
  <si>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</si>
  <si>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</si>
  <si>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</si>
  <si>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</si>
  <si>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</si>
  <si>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</si>
  <si>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</si>
  <si>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</si>
  <si>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</si>
  <si>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</si>
  <si>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</si>
  <si>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</si>
  <si>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</si>
  <si>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</si>
  <si>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</si>
  <si>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</si>
  <si>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</si>
  <si>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</si>
  <si>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</si>
  <si>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</si>
  <si>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</si>
  <si>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</si>
  <si>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</si>
  <si>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</si>
  <si>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</si>
  <si>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</si>
  <si>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</si>
  <si>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</si>
  <si>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</si>
  <si>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</si>
  <si>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</si>
  <si>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</si>
  <si>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</si>
  <si>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</si>
  <si>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</si>
  <si>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</si>
  <si>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</si>
  <si>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</si>
  <si>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</si>
  <si>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</si>
  <si>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</si>
  <si>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</si>
  <si>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</si>
  <si>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</si>
  <si>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</si>
  <si>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</si>
  <si>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</si>
  <si>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</si>
  <si>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</si>
  <si>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</si>
  <si>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</si>
  <si>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</si>
  <si>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</si>
  <si>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</si>
  <si>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</si>
  <si>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</si>
  <si>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</si>
  <si>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</si>
  <si>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</si>
  <si>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</si>
  <si>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</si>
  <si>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</si>
  <si>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</si>
  <si>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</si>
  <si>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</si>
  <si>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</si>
  <si>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</si>
  <si>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</si>
  <si>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</si>
  <si>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</si>
  <si>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</si>
  <si>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</si>
  <si>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</si>
  <si>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</si>
  <si>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</si>
  <si>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</si>
  <si>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</si>
  <si>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</si>
  <si>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</si>
  <si>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</si>
  <si>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</si>
  <si>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</si>
  <si>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</si>
  <si>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</si>
  <si>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</si>
  <si>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</si>
  <si>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</si>
  <si>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</si>
  <si>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</si>
  <si>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</si>
  <si>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</si>
  <si>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</si>
  <si>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</si>
  <si>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</si>
  <si>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</si>
  <si>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</si>
  <si>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</si>
  <si>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</si>
  <si>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</si>
  <si>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</si>
  <si>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</si>
  <si>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</si>
  <si>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</si>
  <si>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</si>
  <si>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</si>
  <si>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</si>
  <si>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</si>
  <si>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</si>
  <si>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</si>
  <si>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</si>
  <si>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</si>
  <si>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</si>
  <si>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</si>
  <si>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</si>
  <si>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</si>
  <si>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</si>
  <si>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</si>
  <si>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</si>
  <si>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</si>
  <si>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</si>
  <si>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</si>
  <si>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</si>
  <si>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</si>
  <si>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</si>
  <si>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</si>
  <si>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</si>
  <si>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</si>
  <si>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</si>
  <si>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</si>
  <si>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</si>
  <si>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</si>
  <si>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</si>
  <si>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</si>
  <si>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</si>
  <si>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</si>
  <si>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</si>
  <si>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</si>
  <si>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</si>
  <si>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</si>
  <si>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</si>
  <si>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</si>
  <si>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</si>
  <si>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</si>
  <si>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</si>
  <si>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</si>
  <si>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</si>
  <si>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</si>
  <si>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</si>
  <si>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</si>
  <si>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</si>
  <si>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</si>
  <si>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</si>
  <si>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</si>
  <si>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</si>
  <si>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</si>
  <si>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</si>
  <si>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</si>
  <si>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</si>
  <si>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</si>
  <si>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</si>
  <si>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</si>
  <si>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</si>
  <si>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</si>
  <si>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</si>
  <si>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</si>
  <si>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</si>
  <si>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</si>
  <si>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</si>
  <si>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</si>
  <si>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</si>
  <si>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</si>
  <si>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</si>
  <si>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</si>
  <si>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</si>
  <si>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</si>
  <si>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</si>
  <si>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</si>
  <si>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</si>
  <si>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</si>
  <si>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</si>
  <si>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</si>
  <si>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</si>
  <si>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</si>
  <si>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</si>
  <si>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</si>
  <si>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</si>
  <si>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</si>
  <si>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</si>
  <si>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</si>
  <si>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</si>
  <si>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</si>
  <si>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</si>
  <si>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</si>
  <si>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</si>
  <si>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</si>
  <si>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</si>
  <si>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</si>
  <si>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</si>
  <si>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</si>
  <si>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</si>
  <si>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</si>
  <si>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</si>
  <si>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</si>
  <si>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</si>
  <si>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</si>
  <si>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</si>
  <si>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</si>
  <si>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</si>
  <si>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</si>
  <si>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</si>
  <si>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</si>
  <si>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</si>
  <si>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</si>
  <si>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</si>
  <si>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</si>
  <si>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</si>
  <si>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</si>
  <si>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</si>
  <si>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</si>
  <si>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</si>
  <si>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</si>
  <si>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</si>
  <si>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</si>
  <si>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</si>
  <si>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</si>
  <si>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</si>
  <si>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</si>
  <si>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</si>
  <si>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</si>
  <si>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</si>
  <si>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</si>
  <si>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</si>
  <si>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</si>
  <si>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</si>
  <si>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</si>
  <si>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</si>
  <si>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</si>
  <si>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</si>
  <si>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</si>
  <si>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</si>
  <si>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</si>
  <si>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</si>
  <si>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</si>
  <si>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</si>
  <si>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</si>
  <si>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</si>
  <si>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</si>
  <si>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</si>
  <si>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</si>
  <si>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</si>
  <si>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</si>
  <si>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</si>
  <si>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</si>
  <si>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</si>
  <si>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</si>
  <si>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</si>
  <si>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</si>
  <si>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</si>
  <si>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</si>
  <si>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</si>
  <si>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</si>
  <si>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</si>
  <si>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</si>
  <si>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</si>
  <si>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</si>
  <si>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</si>
  <si>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</si>
  <si>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</si>
  <si>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</si>
  <si>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</si>
  <si>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</si>
  <si>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</si>
  <si>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</si>
  <si>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</si>
  <si>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</si>
  <si>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</si>
  <si>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</si>
  <si>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</si>
  <si>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</si>
  <si>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</si>
  <si>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</si>
  <si>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</si>
  <si>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</si>
  <si>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</si>
  <si>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</si>
  <si>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</si>
  <si>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</si>
  <si>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</si>
  <si>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</si>
  <si>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</si>
  <si>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</si>
  <si>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</si>
  <si>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</si>
  <si>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</si>
  <si>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</si>
  <si>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</si>
  <si>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</si>
  <si>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</si>
  <si>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</si>
  <si>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</si>
  <si>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</si>
  <si>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</si>
  <si>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</si>
  <si>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</si>
  <si>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</si>
  <si>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</si>
  <si>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</si>
  <si>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</si>
  <si>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</si>
  <si>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</si>
  <si>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</si>
  <si>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</si>
  <si>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</si>
  <si>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</si>
  <si>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</si>
  <si>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</si>
  <si>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</si>
  <si>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</si>
  <si>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</si>
  <si>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</si>
  <si>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</si>
  <si>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</si>
  <si>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</si>
  <si>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</si>
  <si>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</si>
  <si>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</si>
  <si>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</si>
  <si>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</si>
  <si>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</si>
  <si>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</si>
  <si>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</si>
  <si>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</si>
  <si>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</si>
  <si>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</si>
  <si>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</si>
  <si>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</si>
  <si>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</si>
  <si>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</si>
  <si>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</si>
  <si>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</si>
  <si>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</si>
  <si>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</si>
  <si>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</si>
  <si>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</si>
  <si>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</si>
  <si>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</si>
  <si>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</si>
  <si>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</si>
  <si>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</si>
  <si>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</si>
  <si>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</si>
  <si>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</si>
  <si>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</si>
  <si>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</si>
  <si>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</si>
  <si>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</si>
  <si>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</si>
  <si>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</si>
  <si>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</si>
  <si>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</si>
  <si>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</si>
  <si>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</si>
  <si>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</si>
  <si>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</si>
  <si>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</si>
  <si>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</si>
  <si>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</si>
  <si>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</si>
  <si>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</si>
  <si>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</si>
  <si>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</si>
  <si>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</si>
  <si>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</si>
  <si>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</si>
  <si>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</si>
  <si>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</si>
  <si>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</si>
  <si>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</si>
  <si>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</si>
  <si>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</si>
  <si>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</si>
  <si>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</si>
  <si>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</si>
  <si>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</si>
  <si>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</si>
  <si>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</si>
  <si>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</si>
  <si>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</si>
  <si>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</si>
  <si>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</si>
  <si>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</si>
  <si>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</si>
  <si>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</si>
  <si>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</si>
  <si>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</si>
  <si>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</si>
  <si>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</si>
  <si>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</si>
  <si>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</si>
  <si>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</si>
  <si>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</si>
  <si>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</si>
  <si>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</si>
  <si>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</si>
  <si>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</si>
  <si>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</si>
  <si>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</si>
  <si>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</si>
  <si>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</si>
  <si>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</si>
  <si>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</si>
  <si>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</si>
  <si>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</si>
  <si>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</si>
  <si>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</si>
  <si>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</si>
  <si>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</si>
  <si>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</si>
  <si>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</si>
  <si>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</si>
  <si>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</si>
  <si>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</si>
  <si>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</si>
  <si>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</si>
  <si>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</si>
  <si>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</si>
  <si>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</si>
  <si>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</si>
  <si>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</si>
  <si>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</si>
  <si>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</si>
  <si>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</si>
  <si>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</si>
  <si>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</si>
  <si>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</si>
  <si>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</si>
  <si>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</si>
  <si>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</si>
  <si>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</si>
  <si>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</si>
  <si>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</si>
  <si>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</si>
  <si>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</si>
  <si>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</si>
  <si>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</si>
  <si>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</si>
  <si>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</si>
  <si>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</si>
  <si>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</si>
  <si>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</si>
  <si>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</si>
  <si>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</si>
  <si>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</si>
  <si>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</si>
  <si>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</si>
  <si>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</si>
  <si>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</si>
  <si>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</si>
  <si>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</si>
  <si>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</si>
  <si>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</si>
  <si>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</si>
  <si>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</si>
  <si>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</si>
  <si>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</si>
  <si>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</si>
  <si>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</si>
  <si>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</si>
  <si>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</si>
  <si>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</si>
  <si>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</si>
  <si>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</si>
  <si>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</si>
  <si>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</si>
  <si>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</si>
  <si>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</si>
  <si>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</si>
  <si>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</si>
  <si>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</si>
  <si>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</si>
  <si>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</si>
  <si>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</si>
  <si>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</si>
  <si>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</si>
  <si>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</si>
  <si>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</si>
  <si>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</si>
  <si>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</si>
  <si>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</si>
  <si>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</si>
  <si>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</si>
  <si>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</si>
  <si>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</si>
  <si>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</si>
  <si>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</si>
  <si>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</si>
  <si>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</si>
  <si>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</si>
  <si>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</si>
  <si>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</si>
  <si>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</si>
  <si>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</si>
  <si>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</si>
  <si>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</si>
  <si>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</si>
  <si>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</si>
  <si>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</si>
  <si>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</si>
  <si>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</si>
  <si>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</si>
  <si>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</si>
  <si>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</si>
  <si>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</si>
  <si>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</si>
  <si>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</si>
  <si>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</si>
  <si>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</si>
  <si>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</si>
  <si>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</si>
  <si>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</si>
  <si>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</si>
  <si>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</si>
  <si>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</si>
  <si>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</si>
  <si>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</si>
  <si>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</si>
  <si>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</si>
  <si>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</si>
  <si>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</si>
  <si>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</si>
  <si>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</si>
  <si>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</si>
  <si>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</si>
  <si>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</si>
  <si>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</si>
  <si>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</si>
  <si>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</si>
  <si>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</si>
  <si>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</si>
  <si>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</si>
  <si>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</si>
  <si>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</si>
  <si>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</si>
  <si>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</si>
  <si>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</si>
  <si>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</si>
  <si>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</si>
  <si>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</si>
  <si>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</si>
  <si>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</si>
  <si>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</si>
  <si>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</si>
  <si>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</si>
  <si>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</si>
  <si>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</si>
  <si>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</si>
  <si>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</si>
  <si>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</si>
  <si>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</si>
  <si>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</si>
  <si>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</si>
  <si>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</si>
  <si>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</si>
  <si>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</si>
  <si>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</si>
  <si>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</si>
  <si>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</si>
  <si>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</si>
  <si>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</si>
  <si>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</si>
  <si>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</si>
  <si>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</si>
  <si>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</si>
  <si>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</si>
  <si>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</si>
  <si>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</si>
  <si>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</si>
  <si>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</si>
  <si>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</si>
  <si>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</si>
  <si>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</si>
  <si>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</si>
  <si>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</si>
  <si>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</si>
  <si>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</si>
  <si>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</si>
  <si>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</si>
  <si>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</si>
  <si>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</si>
  <si>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</si>
  <si>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</si>
  <si>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</si>
  <si>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</si>
  <si>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</si>
  <si>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</si>
  <si>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</si>
  <si>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</si>
  <si>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</si>
  <si>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</si>
  <si>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</si>
  <si>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</si>
  <si>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</si>
  <si>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</si>
  <si>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</si>
  <si>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</si>
  <si>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</si>
  <si>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</si>
  <si>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</si>
  <si>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</si>
  <si>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</si>
  <si>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</si>
  <si>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</si>
  <si>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</si>
  <si>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</si>
  <si>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</si>
  <si>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</si>
  <si>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</si>
  <si>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</si>
  <si>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</si>
  <si>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</si>
  <si>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</si>
  <si>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</si>
  <si>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</si>
  <si>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</si>
  <si>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</si>
  <si>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</si>
  <si>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</si>
  <si>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</si>
  <si>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</si>
  <si>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</si>
  <si>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</si>
  <si>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</si>
  <si>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</si>
  <si>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</si>
  <si>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</si>
  <si>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</si>
  <si>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</si>
  <si>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</si>
  <si>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</si>
  <si>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</si>
  <si>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</si>
  <si>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</si>
  <si>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</si>
  <si>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</si>
  <si>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</si>
  <si>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</si>
  <si>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</si>
  <si>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</si>
  <si>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</si>
  <si>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</si>
  <si>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</si>
  <si>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</si>
  <si>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</si>
  <si>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</si>
  <si>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</si>
  <si>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</si>
  <si>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</si>
  <si>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</si>
  <si>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</si>
  <si>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</si>
  <si>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</si>
  <si>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</si>
  <si>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</si>
  <si>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</si>
  <si>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</si>
  <si>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</si>
  <si>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</si>
  <si>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</si>
  <si>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</si>
  <si>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</si>
  <si>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</si>
  <si>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</si>
  <si>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</si>
  <si>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</si>
  <si>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</si>
  <si>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</si>
  <si>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</si>
  <si>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</si>
  <si>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</si>
  <si>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</si>
  <si>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</si>
  <si>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</si>
  <si>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</si>
  <si>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</si>
  <si>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</si>
  <si>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</si>
  <si>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</si>
  <si>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</si>
  <si>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</si>
  <si>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</si>
  <si>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</si>
  <si>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</si>
  <si>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</si>
  <si>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</si>
  <si>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</si>
  <si>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</si>
  <si>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</si>
  <si>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</si>
  <si>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</si>
  <si>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</si>
  <si>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</si>
  <si>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</si>
  <si>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</si>
  <si>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</si>
  <si>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</si>
  <si>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</si>
  <si>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</si>
  <si>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</si>
  <si>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</si>
  <si>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</si>
  <si>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</si>
  <si>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</si>
  <si>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</si>
  <si>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</si>
  <si>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</si>
  <si>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</si>
  <si>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</si>
  <si>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</si>
  <si>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</si>
  <si>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</si>
  <si>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</si>
  <si>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</si>
  <si>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</si>
  <si>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</si>
  <si>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</si>
  <si>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</si>
  <si>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</si>
  <si>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</si>
  <si>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</si>
  <si>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</si>
  <si>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</si>
  <si>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</si>
  <si>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</si>
  <si>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</si>
  <si>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</si>
  <si>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</si>
  <si>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</si>
  <si>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</si>
  <si>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</si>
  <si>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</si>
  <si>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</si>
  <si>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</si>
  <si>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</si>
  <si>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</si>
  <si>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</si>
  <si>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</si>
  <si>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</si>
  <si>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</si>
  <si>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</si>
  <si>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</si>
  <si>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</si>
  <si>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</si>
  <si>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</si>
  <si>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</si>
  <si>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</si>
  <si>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</si>
  <si>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</si>
  <si>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</si>
  <si>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</si>
  <si>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</si>
  <si>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</si>
  <si>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</si>
  <si>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</si>
  <si>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</si>
  <si>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</si>
  <si>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</si>
  <si>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</si>
  <si>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</si>
  <si>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</si>
  <si>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</si>
  <si>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</si>
  <si>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</si>
  <si>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</si>
  <si>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</si>
  <si>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</si>
  <si>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</si>
  <si>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</si>
  <si>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</si>
  <si>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</si>
  <si>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</si>
  <si>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</si>
  <si>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</si>
  <si>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</si>
  <si>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</si>
  <si>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</si>
  <si>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</si>
  <si>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</si>
  <si>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</si>
  <si>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</si>
  <si>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</si>
  <si>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</si>
  <si>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</si>
  <si>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</si>
  <si>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</si>
  <si>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</si>
  <si>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</si>
  <si>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</si>
  <si>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</si>
  <si>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</si>
  <si>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</si>
  <si>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</si>
  <si>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</si>
  <si>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</si>
  <si>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</si>
  <si>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</si>
  <si>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</si>
  <si>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</si>
  <si>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</si>
  <si>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</si>
  <si>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</si>
  <si>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</si>
  <si>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</si>
  <si>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</si>
  <si>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</si>
  <si>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</si>
  <si>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</si>
  <si>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</si>
  <si>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</si>
  <si>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</si>
  <si>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</si>
  <si>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</si>
  <si>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</si>
  <si>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</si>
  <si>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</si>
  <si>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</si>
  <si>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</si>
  <si>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</si>
  <si>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</si>
  <si>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</si>
  <si>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</si>
  <si>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</si>
  <si>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</si>
  <si>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</si>
  <si>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</si>
  <si>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</si>
  <si>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</si>
  <si>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</si>
  <si>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</si>
  <si>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</si>
  <si>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</si>
  <si>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</si>
  <si>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</si>
  <si>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</si>
  <si>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</si>
  <si>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</si>
  <si>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</si>
  <si>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</si>
  <si>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</si>
  <si>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</si>
  <si>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</si>
  <si>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</si>
  <si>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</si>
  <si>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</si>
  <si>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</si>
  <si>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</si>
  <si>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</si>
  <si>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</si>
  <si>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</si>
  <si>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</si>
  <si>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</si>
  <si>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</si>
  <si>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</si>
  <si>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</si>
  <si>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</si>
  <si>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</si>
  <si>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</si>
  <si>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</si>
  <si>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</si>
  <si>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</si>
  <si>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</si>
  <si>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</si>
  <si>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</si>
  <si>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</si>
  <si>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</si>
  <si>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</si>
  <si>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</si>
  <si>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</si>
  <si>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</si>
  <si>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</si>
  <si>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</si>
  <si>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</si>
  <si>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</si>
  <si>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</si>
  <si>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</si>
  <si>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</si>
  <si>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</si>
  <si>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</si>
  <si>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</si>
  <si>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</si>
  <si>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</si>
  <si>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</si>
  <si>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</si>
  <si>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</si>
  <si>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</si>
  <si>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</si>
  <si>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</si>
  <si>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</si>
  <si>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</si>
  <si>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</si>
  <si>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</si>
  <si>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</si>
  <si>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</si>
  <si>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</si>
  <si>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</si>
  <si>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</si>
  <si>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</si>
  <si>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</si>
  <si>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</si>
  <si>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</si>
  <si>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</si>
  <si>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</si>
  <si>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</si>
  <si>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</si>
  <si>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</si>
  <si>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</si>
  <si>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</si>
  <si>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</si>
  <si>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</si>
  <si>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</si>
  <si>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</si>
  <si>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</si>
  <si>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</si>
  <si>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</si>
  <si>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</si>
  <si>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</si>
  <si>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</si>
  <si>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</si>
  <si>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</si>
  <si>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</si>
  <si>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</si>
  <si>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</si>
  <si>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</si>
  <si>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</si>
  <si>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</si>
  <si>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</si>
  <si>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</si>
  <si>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</si>
  <si>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</si>
  <si>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</si>
  <si>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</si>
  <si>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</si>
  <si>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</si>
  <si>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</si>
  <si>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</si>
  <si>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</si>
  <si>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</si>
  <si>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</si>
  <si>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</si>
  <si>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</si>
  <si>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</si>
  <si>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</si>
  <si>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</si>
  <si>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</si>
  <si>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</si>
  <si>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</si>
  <si>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</si>
  <si>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</si>
  <si>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</si>
  <si>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</si>
  <si>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</si>
  <si>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</si>
  <si>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</si>
  <si>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</si>
  <si>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</si>
  <si>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</si>
  <si>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</si>
  <si>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</si>
  <si>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</si>
  <si>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</si>
  <si>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</si>
  <si>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</si>
  <si>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</si>
  <si>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</si>
  <si>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</si>
  <si>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</si>
  <si>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</si>
  <si>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</si>
  <si>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</si>
  <si>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</si>
  <si>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</si>
  <si>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</si>
  <si>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</si>
  <si>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</si>
  <si>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</si>
  <si>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</si>
  <si>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</si>
  <si>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</si>
  <si>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</si>
  <si>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</si>
  <si>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</si>
  <si>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</si>
  <si>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</si>
  <si>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</si>
  <si>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</si>
  <si>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</si>
  <si>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</si>
  <si>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</si>
  <si>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</si>
  <si>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</si>
  <si>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</si>
  <si>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</si>
  <si>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</si>
  <si>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</si>
  <si>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</si>
  <si>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</si>
  <si>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</si>
  <si>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</si>
  <si>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</si>
  <si>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</si>
  <si>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</si>
  <si>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</si>
  <si>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</si>
  <si>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</si>
  <si>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</si>
  <si>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</si>
  <si>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</si>
  <si>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</si>
  <si>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</si>
  <si>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</si>
  <si>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</si>
  <si>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</si>
  <si>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</si>
  <si>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</si>
  <si>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</si>
  <si>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</si>
  <si>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</si>
  <si>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</si>
  <si>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</si>
  <si>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</si>
  <si>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</si>
  <si>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</si>
  <si>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</si>
  <si>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</si>
  <si>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</si>
  <si>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</si>
  <si>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</si>
  <si>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</si>
  <si>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</si>
  <si>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</si>
  <si>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</si>
  <si>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</si>
  <si>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</si>
  <si>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</si>
  <si>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</si>
  <si>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</si>
  <si>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</si>
  <si>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</si>
  <si>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</si>
  <si>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</si>
  <si>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</si>
  <si>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</si>
  <si>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</si>
  <si>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</si>
  <si>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</si>
  <si>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</si>
  <si>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</si>
  <si>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</si>
  <si>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</si>
  <si>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</si>
  <si>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</si>
  <si>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</si>
  <si>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</si>
  <si>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</si>
  <si>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</si>
  <si>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</si>
  <si>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</si>
  <si>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</si>
  <si>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</si>
  <si>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</si>
  <si>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</si>
  <si>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</si>
  <si>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</si>
  <si>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</si>
  <si>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</si>
  <si>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</si>
  <si>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</si>
  <si>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</si>
  <si>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</si>
  <si>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</si>
  <si>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</si>
  <si>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</si>
  <si>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</si>
  <si>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</si>
  <si>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</si>
  <si>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</si>
  <si>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</si>
  <si>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</si>
  <si>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</si>
  <si>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</si>
  <si>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</si>
  <si>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</si>
  <si>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</si>
  <si>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</si>
  <si>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</si>
  <si>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</si>
  <si>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</si>
  <si>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</si>
  <si>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</si>
  <si>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</si>
  <si>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</si>
  <si>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</si>
  <si>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</si>
  <si>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</si>
  <si>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</si>
  <si>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</si>
  <si>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</si>
  <si>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</si>
  <si>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</si>
  <si>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</si>
  <si>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</si>
  <si>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</si>
  <si>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</si>
  <si>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</si>
  <si>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</si>
  <si>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</si>
  <si>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</si>
  <si>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</si>
  <si>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</si>
  <si>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</si>
  <si>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</si>
  <si>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</si>
  <si>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</si>
  <si>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</si>
  <si>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</si>
  <si>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</si>
  <si>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</si>
  <si>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</si>
  <si>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</si>
  <si>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</si>
  <si>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</si>
  <si>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</si>
  <si>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</si>
  <si>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</si>
  <si>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</si>
  <si>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</si>
  <si>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</si>
  <si>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</si>
  <si>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</si>
  <si>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</si>
  <si>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</si>
  <si>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</si>
  <si>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</si>
  <si>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</si>
  <si>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</si>
  <si>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</si>
  <si>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</si>
  <si>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</si>
  <si>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</si>
  <si>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</si>
  <si>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</si>
  <si>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</si>
  <si>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</si>
  <si>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</si>
  <si>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</si>
  <si>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</si>
  <si>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</si>
  <si>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</si>
  <si>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</si>
  <si>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</si>
  <si>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</si>
  <si>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</si>
  <si>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</si>
  <si>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</si>
  <si>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</si>
  <si>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</si>
  <si>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</si>
  <si>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</si>
  <si>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</si>
  <si>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</si>
  <si>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</si>
  <si>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</si>
  <si>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</si>
  <si>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</si>
  <si>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</si>
  <si>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</si>
  <si>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</si>
  <si>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</si>
  <si>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</si>
  <si>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</si>
  <si>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</si>
  <si>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</si>
  <si>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</si>
  <si>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</si>
  <si>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</si>
  <si>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</si>
  <si>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</si>
  <si>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</si>
  <si>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</si>
  <si>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</si>
  <si>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</si>
  <si>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</si>
  <si>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</si>
  <si>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</si>
  <si>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</si>
  <si>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</si>
  <si>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</si>
  <si>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</si>
  <si>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</si>
  <si>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</si>
  <si>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</si>
  <si>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</si>
  <si>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</si>
  <si>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</si>
  <si>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</si>
  <si>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</si>
  <si>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</si>
  <si>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</si>
  <si>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</si>
  <si>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</si>
  <si>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</si>
  <si>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</si>
  <si>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</si>
  <si>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</si>
  <si>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</si>
  <si>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</si>
  <si>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</si>
  <si>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</si>
  <si>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</si>
  <si>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</si>
  <si>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</si>
  <si>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</si>
  <si>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</si>
  <si>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</si>
  <si>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</si>
  <si>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</si>
  <si>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</si>
  <si>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</si>
  <si>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</si>
  <si>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</si>
  <si>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</si>
  <si>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</si>
  <si>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</si>
  <si>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</si>
  <si>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</si>
  <si>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</si>
  <si>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</si>
  <si>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</si>
  <si>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</si>
  <si>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</si>
  <si>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</si>
  <si>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</si>
  <si>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</si>
  <si>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</si>
  <si>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</si>
  <si>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</si>
  <si>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</si>
  <si>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</si>
  <si>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</si>
  <si>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</si>
  <si>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</si>
  <si>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</si>
  <si>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</si>
  <si>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</si>
  <si>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</si>
  <si>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</si>
  <si>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</si>
  <si>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</si>
  <si>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</si>
  <si>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</si>
  <si>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</si>
  <si>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</si>
  <si>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</si>
  <si>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</si>
  <si>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</si>
  <si>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</si>
  <si>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</si>
  <si>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</si>
  <si>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</si>
  <si>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</si>
  <si>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</si>
  <si>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</si>
  <si>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</si>
  <si>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</si>
  <si>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</si>
  <si>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</si>
  <si>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</si>
  <si>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</si>
  <si>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</si>
  <si>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</si>
  <si>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</si>
  <si>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</si>
  <si>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</si>
  <si>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</si>
  <si>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</si>
  <si>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</si>
  <si>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</si>
  <si>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</si>
  <si>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</si>
  <si>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</si>
  <si>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</si>
  <si>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</si>
  <si>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</si>
  <si>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</si>
  <si>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</si>
  <si>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</si>
  <si>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</si>
  <si>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</si>
  <si>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</si>
  <si>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</si>
  <si>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</si>
  <si>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</si>
  <si>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</si>
  <si>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</si>
  <si>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</si>
  <si>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</si>
  <si>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</si>
  <si>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</si>
  <si>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</si>
  <si>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</si>
  <si>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</si>
  <si>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</si>
  <si>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</si>
  <si>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</si>
  <si>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</si>
  <si>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</si>
  <si>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</si>
  <si>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</si>
  <si>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</si>
  <si>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</si>
  <si>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</si>
  <si>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</si>
  <si>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</si>
  <si>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</si>
  <si>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</si>
  <si>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</si>
  <si>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</si>
  <si>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</si>
  <si>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</si>
  <si>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</si>
  <si>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</si>
  <si>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</si>
  <si>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</si>
  <si>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</si>
  <si>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</si>
  <si>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</si>
  <si>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</si>
  <si>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</si>
  <si>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</si>
  <si>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</si>
  <si>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</si>
  <si>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</si>
  <si>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</si>
  <si>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</si>
  <si>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</si>
  <si>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</si>
  <si>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</si>
  <si>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</si>
  <si>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</si>
  <si>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</si>
  <si>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</si>
  <si>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</si>
  <si>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</si>
  <si>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</si>
  <si>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</si>
  <si>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</si>
  <si>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</si>
  <si>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</si>
  <si>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</si>
  <si>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</si>
  <si>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</si>
  <si>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</si>
  <si>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</si>
  <si>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</si>
  <si>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</si>
  <si>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</si>
  <si>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</si>
  <si>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</si>
  <si>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</si>
  <si>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</si>
  <si>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</si>
  <si>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</si>
  <si>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</si>
  <si>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</si>
  <si>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</si>
  <si>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</si>
  <si>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</si>
  <si>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</si>
  <si>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</si>
  <si>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</si>
  <si>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</si>
  <si>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</si>
  <si>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</si>
  <si>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</si>
  <si>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</si>
  <si>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</si>
  <si>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</si>
  <si>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</si>
  <si>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</si>
  <si>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</si>
  <si>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</si>
  <si>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</si>
  <si>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</si>
  <si>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</si>
  <si>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</si>
  <si>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</si>
  <si>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</si>
  <si>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</si>
  <si>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</si>
  <si>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</si>
  <si>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</si>
  <si>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</si>
  <si>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</si>
  <si>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</si>
  <si>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</si>
  <si>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</si>
  <si>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</si>
  <si>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</si>
  <si>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</si>
  <si>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</si>
  <si>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</si>
  <si>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</si>
  <si>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</si>
  <si>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</si>
  <si>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</si>
  <si>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</si>
  <si>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</si>
  <si>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</si>
  <si>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</si>
  <si>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</si>
  <si>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</si>
  <si>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</si>
  <si>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</si>
  <si>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</si>
  <si>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</si>
  <si>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</si>
  <si>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</si>
  <si>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</si>
  <si>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</si>
  <si>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</si>
  <si>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</si>
  <si>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</si>
  <si>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</si>
  <si>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</si>
  <si>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</si>
  <si>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</si>
  <si>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</si>
  <si>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</si>
  <si>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</si>
  <si>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</si>
  <si>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</si>
  <si>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</si>
  <si>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</si>
  <si>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</si>
  <si>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</si>
  <si>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</si>
  <si>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</si>
  <si>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</si>
  <si>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</si>
  <si>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</si>
  <si>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</si>
  <si>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</si>
  <si>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</si>
  <si>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</si>
  <si>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</si>
  <si>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</si>
  <si>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</si>
  <si>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</si>
  <si>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</si>
  <si>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</si>
  <si>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</si>
  <si>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</si>
  <si>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</si>
  <si>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</si>
  <si>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</si>
  <si>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</si>
  <si>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</si>
  <si>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</si>
  <si>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</si>
  <si>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</si>
  <si>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</si>
  <si>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</si>
  <si>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</si>
  <si>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</si>
  <si>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</si>
  <si>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</si>
  <si>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</si>
  <si>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</si>
  <si>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</si>
  <si>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</si>
  <si>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</si>
  <si>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</si>
  <si>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</si>
  <si>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</si>
  <si>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</si>
  <si>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</si>
  <si>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</si>
  <si>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</si>
  <si>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</si>
  <si>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</si>
  <si>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</si>
  <si>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</si>
  <si>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</si>
  <si>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</si>
  <si>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</si>
  <si>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</si>
  <si>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</si>
  <si>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</si>
  <si>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</si>
  <si>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</si>
  <si>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</si>
  <si>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</si>
  <si>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</si>
  <si>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</si>
  <si>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</si>
  <si>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</si>
  <si>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</si>
  <si>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</si>
  <si>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</si>
  <si>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</si>
  <si>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</si>
  <si>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</si>
  <si>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</si>
  <si>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</si>
  <si>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</si>
  <si>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</si>
  <si>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</si>
  <si>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</si>
  <si>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</si>
  <si>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</si>
  <si>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</si>
  <si>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</si>
  <si>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</si>
  <si>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</si>
  <si>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</si>
  <si>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</si>
  <si>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</si>
  <si>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</si>
  <si>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</si>
  <si>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</si>
  <si>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</si>
  <si>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</si>
  <si>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</si>
  <si>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</si>
  <si>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</si>
  <si>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</si>
  <si>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</si>
  <si>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</si>
  <si>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</si>
  <si>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</si>
  <si>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</si>
  <si>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</si>
  <si>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</si>
  <si>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</si>
  <si>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</si>
  <si>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</si>
  <si>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</si>
  <si>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</si>
  <si>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</si>
  <si>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</si>
  <si>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</si>
  <si>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</si>
  <si>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</si>
  <si>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</si>
  <si>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</si>
  <si>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</si>
  <si>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</si>
  <si>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</si>
  <si>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</si>
  <si>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</si>
  <si>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</si>
  <si>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</si>
  <si>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</si>
  <si>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</si>
  <si>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</si>
  <si>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</si>
  <si>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</si>
  <si>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</si>
  <si>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</si>
  <si>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</si>
  <si>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</si>
  <si>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</si>
  <si>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</si>
  <si>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</si>
  <si>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</si>
  <si>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</si>
  <si>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</si>
  <si>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</si>
  <si>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</si>
  <si>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</si>
  <si>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</si>
  <si>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</si>
  <si>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</si>
  <si>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</si>
  <si>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</si>
  <si>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</si>
  <si>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</si>
  <si>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</si>
  <si>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</si>
  <si>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</si>
  <si>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</si>
  <si>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</si>
  <si>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</si>
  <si>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</si>
  <si>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</si>
  <si>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</si>
  <si>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</si>
  <si>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</si>
  <si>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</si>
  <si>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</si>
  <si>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</si>
  <si>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</si>
  <si>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</si>
  <si>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</si>
  <si>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</si>
  <si>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</si>
  <si>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</si>
  <si>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</si>
  <si>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</si>
  <si>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</si>
  <si>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</si>
  <si>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</si>
  <si>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</si>
  <si>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</si>
  <si>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</si>
  <si>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</si>
  <si>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</si>
  <si>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</si>
  <si>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</si>
  <si>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</si>
  <si>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</si>
  <si>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</si>
  <si>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</si>
  <si>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</si>
  <si>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</si>
  <si>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</si>
  <si>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</si>
  <si>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</si>
  <si>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</si>
  <si>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</si>
  <si>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</si>
  <si>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</si>
  <si>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</si>
  <si>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</si>
  <si>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</si>
  <si>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</si>
  <si>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</si>
  <si>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</si>
  <si>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</si>
  <si>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</si>
  <si>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</si>
  <si>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</si>
  <si>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</si>
  <si>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</si>
  <si>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</si>
  <si>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</si>
  <si>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</si>
  <si>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</si>
  <si>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</si>
  <si>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</si>
  <si>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</si>
  <si>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</si>
  <si>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</si>
  <si>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</si>
  <si>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</si>
  <si>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</si>
  <si>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</si>
  <si>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</si>
  <si>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</si>
  <si>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</si>
  <si>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</si>
  <si>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</si>
  <si>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</si>
  <si>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</si>
  <si>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</si>
  <si>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</si>
  <si>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</si>
  <si>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</si>
  <si>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</si>
  <si>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</si>
  <si>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</si>
  <si>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</si>
  <si>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</si>
  <si>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</si>
  <si>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</si>
  <si>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</si>
  <si>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</si>
  <si>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</si>
  <si>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</si>
  <si>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</si>
  <si>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</si>
  <si>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</si>
  <si>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</si>
  <si>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</si>
  <si>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</si>
  <si>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</si>
  <si>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</si>
  <si>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</si>
  <si>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</si>
  <si>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</si>
  <si>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</si>
  <si>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</si>
  <si>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</si>
  <si>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</si>
  <si>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</si>
  <si>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</si>
  <si>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</si>
  <si>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</si>
  <si>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</si>
  <si>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</si>
  <si>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</si>
  <si>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</si>
  <si>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</si>
  <si>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</si>
  <si>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</si>
  <si>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</si>
  <si>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</si>
  <si>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</si>
  <si>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</si>
  <si>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</si>
  <si>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</si>
  <si>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</si>
  <si>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</si>
  <si>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</si>
  <si>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</si>
  <si>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</si>
  <si>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</si>
  <si>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</si>
  <si>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</si>
  <si>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</si>
  <si>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</si>
  <si>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</si>
  <si>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</si>
  <si>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</si>
  <si>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</si>
  <si>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</si>
  <si>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</si>
  <si>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</si>
  <si>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</si>
  <si>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</si>
  <si>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</si>
  <si>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</si>
  <si>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</si>
  <si>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</si>
  <si>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</si>
  <si>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</si>
  <si>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</si>
  <si>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</si>
  <si>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</si>
  <si>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</si>
  <si>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</si>
  <si>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</si>
  <si>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</si>
  <si>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</si>
  <si>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</si>
  <si>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</si>
  <si>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</si>
  <si>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</si>
  <si>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</si>
  <si>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</si>
  <si>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</si>
  <si>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</si>
  <si>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</si>
  <si>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</si>
  <si>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</si>
  <si>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</si>
  <si>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</si>
  <si>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</si>
  <si>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</si>
  <si>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</si>
  <si>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</si>
  <si>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</si>
  <si>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</si>
  <si>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</si>
  <si>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</si>
  <si>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</si>
  <si>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</si>
  <si>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</si>
  <si>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</si>
  <si>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</si>
  <si>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</si>
  <si>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</si>
  <si>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</si>
  <si>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</si>
  <si>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</si>
  <si>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</si>
  <si>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</si>
  <si>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</si>
  <si>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</si>
  <si>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</si>
  <si>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</si>
  <si>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</si>
  <si>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</si>
  <si>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</si>
  <si>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</si>
  <si>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</si>
  <si>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</si>
  <si>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</si>
  <si>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</si>
  <si>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</si>
  <si>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</si>
  <si>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</si>
  <si>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</si>
  <si>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</si>
  <si>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</si>
  <si>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</si>
  <si>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</si>
  <si>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</si>
  <si>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</si>
  <si>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</si>
  <si>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</si>
  <si>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</si>
  <si>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</si>
  <si>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</si>
  <si>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</si>
  <si>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</si>
  <si>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</si>
  <si>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</si>
  <si>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</si>
  <si>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</si>
  <si>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</si>
  <si>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</si>
  <si>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</si>
  <si>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</si>
  <si>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</si>
  <si>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</si>
  <si>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</si>
  <si>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</si>
  <si>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</si>
  <si>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</si>
  <si>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</si>
  <si>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</si>
  <si>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</si>
  <si>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</si>
  <si>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</si>
  <si>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</si>
  <si>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</si>
  <si>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</si>
  <si>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</si>
  <si>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</si>
  <si>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</si>
  <si>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</si>
  <si>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</si>
  <si>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</si>
  <si>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</si>
  <si>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</si>
  <si>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</si>
  <si>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</si>
  <si>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</si>
  <si>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</si>
  <si>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</si>
  <si>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</si>
  <si>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</si>
  <si>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</si>
  <si>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</si>
  <si>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</si>
  <si>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</si>
  <si>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</si>
  <si>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</si>
  <si>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</si>
  <si>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</si>
  <si>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</si>
  <si>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</si>
  <si>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</si>
  <si>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</si>
  <si>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</si>
  <si>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</si>
  <si>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</si>
  <si>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</si>
  <si>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</si>
  <si>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</si>
  <si>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</si>
  <si>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</si>
  <si>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</si>
  <si>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</si>
  <si>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</si>
  <si>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</si>
  <si>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</si>
  <si>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</si>
  <si>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</si>
  <si>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</si>
  <si>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</si>
  <si>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</si>
  <si>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</si>
  <si>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</si>
  <si>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</si>
  <si>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</si>
  <si>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</si>
  <si>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</si>
  <si>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</si>
  <si>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</si>
  <si>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</si>
  <si>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</si>
  <si>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</si>
  <si>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</si>
  <si>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</si>
  <si>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</si>
  <si>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</si>
  <si>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</si>
  <si>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</si>
  <si>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</si>
  <si>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</si>
  <si>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</si>
  <si>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</si>
  <si>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</si>
  <si>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</si>
  <si>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</si>
  <si>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</si>
  <si>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</si>
  <si>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</si>
  <si>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</si>
  <si>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</si>
  <si>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</si>
  <si>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</si>
  <si>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</si>
  <si>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</si>
  <si>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</si>
  <si>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</si>
  <si>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</si>
  <si>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</si>
  <si>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</si>
  <si>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</si>
  <si>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</si>
  <si>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</si>
  <si>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</si>
  <si>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</si>
  <si>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</si>
  <si>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</si>
  <si>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</si>
  <si>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</si>
  <si>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</si>
  <si>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</si>
  <si>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</si>
  <si>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</si>
  <si>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</si>
  <si>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</si>
  <si>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</si>
  <si>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</si>
  <si>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</si>
  <si>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</si>
  <si>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</si>
  <si>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</si>
  <si>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</si>
  <si>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</si>
  <si>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</si>
  <si>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</si>
  <si>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</si>
  <si>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</si>
  <si>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</si>
  <si>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</si>
  <si>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</si>
  <si>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</si>
  <si>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</si>
  <si>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</si>
  <si>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</si>
  <si>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</si>
  <si>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</si>
  <si>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</si>
  <si>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</si>
  <si>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</si>
  <si>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</si>
  <si>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</si>
  <si>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</si>
  <si>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</si>
  <si>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</si>
  <si>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</si>
  <si>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</si>
  <si>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</si>
  <si>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</si>
  <si>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</si>
  <si>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</si>
  <si>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</si>
  <si>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</si>
  <si>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</si>
  <si>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</si>
  <si>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</si>
  <si>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</si>
  <si>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</si>
  <si>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</si>
  <si>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</si>
  <si>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</si>
  <si>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</si>
  <si>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</si>
  <si>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</si>
  <si>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</si>
  <si>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</si>
  <si>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</si>
  <si>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</si>
  <si>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</si>
  <si>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</si>
  <si>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</si>
  <si>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</si>
  <si>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</si>
  <si>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</si>
  <si>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</si>
  <si>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</si>
  <si>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</si>
  <si>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</si>
  <si>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</si>
  <si>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</si>
  <si>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</si>
  <si>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</si>
  <si>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</si>
  <si>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</si>
  <si>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</si>
  <si>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</si>
  <si>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</si>
  <si>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</si>
  <si>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</si>
  <si>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</si>
  <si>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</si>
  <si>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</si>
  <si>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</si>
  <si>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</si>
  <si>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</si>
  <si>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</si>
  <si>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</si>
  <si>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</si>
  <si>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</si>
  <si>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</si>
  <si>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</si>
  <si>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</si>
  <si>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</si>
  <si>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</si>
  <si>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</si>
  <si>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</si>
  <si>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</si>
  <si>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</si>
  <si>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</si>
  <si>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</si>
  <si>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</si>
  <si>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</si>
  <si>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</si>
  <si>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</si>
  <si>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</si>
  <si>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</si>
  <si>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</si>
  <si>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</si>
  <si>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</si>
  <si>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</si>
  <si>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</si>
  <si>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</si>
  <si>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</si>
  <si>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</si>
  <si>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</si>
  <si>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</si>
  <si>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</si>
  <si>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</si>
  <si>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</si>
  <si>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</si>
  <si>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</si>
  <si>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</si>
  <si>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</si>
  <si>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</si>
  <si>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</si>
  <si>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</si>
  <si>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</si>
  <si>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</si>
  <si>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</si>
  <si>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</si>
  <si>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</si>
  <si>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</si>
  <si>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</si>
  <si>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</si>
  <si>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</si>
  <si>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</si>
  <si>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</si>
  <si>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</si>
  <si>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</si>
  <si>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</si>
  <si>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</si>
  <si>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</si>
  <si>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</si>
  <si>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</si>
  <si>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</si>
  <si>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</si>
  <si>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</si>
  <si>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</si>
  <si>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</si>
  <si>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</si>
  <si>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</si>
  <si>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</si>
  <si>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</si>
  <si>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</si>
  <si>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</si>
  <si>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</si>
  <si>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</si>
  <si>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</si>
  <si>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</si>
  <si>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</si>
  <si>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</si>
  <si>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</si>
  <si>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</si>
  <si>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</si>
  <si>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</si>
  <si>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</si>
  <si>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</si>
  <si>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</si>
  <si>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</si>
  <si>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</si>
  <si>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</si>
  <si>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</si>
  <si>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</si>
  <si>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</si>
  <si>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</si>
  <si>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</si>
  <si>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</si>
  <si>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</si>
  <si>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</si>
  <si>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</si>
  <si>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</si>
  <si>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</si>
  <si>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</si>
  <si>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</si>
  <si>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</si>
  <si>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</si>
  <si>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</si>
  <si>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</si>
  <si>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</si>
  <si>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</si>
  <si>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</si>
  <si>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</si>
  <si>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</si>
  <si>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</si>
  <si>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</si>
  <si>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</si>
  <si>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</si>
  <si>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</si>
  <si>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</si>
  <si>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</si>
  <si>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</si>
  <si>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</si>
  <si>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</si>
  <si>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</si>
  <si>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</si>
  <si>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</si>
  <si>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</si>
  <si>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</si>
  <si>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</si>
  <si>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</si>
  <si>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</si>
  <si>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</si>
  <si>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</si>
  <si>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</si>
  <si>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</si>
  <si>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</si>
  <si>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</si>
  <si>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</si>
  <si>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</si>
  <si>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</si>
  <si>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</si>
  <si>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</si>
  <si>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</si>
  <si>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</si>
  <si>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</si>
  <si>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</si>
  <si>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</si>
  <si>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</si>
  <si>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</si>
  <si>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</si>
  <si>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</si>
  <si>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</si>
  <si>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</si>
  <si>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</si>
  <si>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</si>
  <si>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</si>
  <si>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</si>
  <si>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</si>
  <si>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</si>
  <si>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</si>
  <si>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</si>
  <si>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</si>
  <si>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</si>
  <si>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</si>
  <si>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</si>
  <si>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</si>
  <si>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</si>
  <si>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</si>
  <si>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</si>
  <si>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</si>
  <si>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</si>
  <si>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</si>
  <si>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</si>
  <si>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</si>
  <si>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</si>
  <si>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</si>
  <si>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</si>
  <si>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</si>
  <si>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</si>
  <si>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</si>
  <si>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</si>
  <si>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</si>
  <si>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</si>
  <si>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</si>
  <si>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</si>
  <si>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</si>
  <si>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</si>
  <si>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</si>
  <si>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</si>
  <si>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</si>
  <si>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</si>
  <si>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</si>
  <si>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</si>
  <si>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</si>
  <si>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</si>
  <si>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</si>
  <si>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</si>
  <si>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</si>
  <si>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</si>
  <si>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</si>
  <si>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</si>
  <si>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</si>
  <si>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</si>
  <si>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</si>
  <si>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</si>
  <si>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</si>
  <si>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</si>
  <si>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</si>
  <si>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</si>
  <si>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</si>
  <si>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</si>
  <si>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</si>
  <si>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</si>
  <si>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</si>
  <si>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</si>
  <si>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</si>
  <si>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</si>
  <si>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</si>
  <si>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</si>
  <si>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</si>
  <si>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</si>
  <si>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</si>
  <si>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</si>
  <si>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</si>
  <si>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</si>
  <si>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</si>
  <si>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</si>
  <si>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</si>
  <si>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</si>
  <si>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</si>
  <si>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</si>
  <si>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</si>
  <si>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</si>
  <si>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</si>
  <si>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</si>
  <si>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</si>
  <si>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</si>
  <si>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</si>
  <si>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</si>
  <si>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</si>
  <si>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</si>
  <si>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</si>
  <si>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</si>
  <si>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</si>
  <si>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</si>
  <si>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</si>
  <si>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</si>
  <si>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</si>
  <si>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</si>
  <si>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</si>
  <si>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</si>
  <si>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</si>
  <si>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</si>
  <si>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</si>
  <si>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</si>
  <si>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</si>
  <si>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</si>
  <si>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</si>
  <si>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</si>
  <si>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</si>
  <si>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</si>
  <si>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</si>
  <si>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</si>
  <si>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</si>
  <si>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</si>
  <si>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</si>
  <si>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</si>
  <si>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</si>
  <si>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</si>
  <si>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</si>
  <si>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</si>
  <si>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</si>
  <si>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</si>
  <si>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</si>
  <si>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</si>
  <si>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</si>
  <si>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</si>
  <si>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</si>
  <si>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</si>
  <si>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</si>
  <si>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</si>
  <si>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</si>
  <si>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</si>
  <si>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</si>
  <si>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</si>
  <si>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</si>
  <si>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</si>
  <si>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</si>
  <si>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</si>
  <si>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</si>
  <si>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</si>
  <si>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</si>
  <si>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</si>
  <si>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</si>
  <si>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</si>
  <si>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</si>
  <si>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</si>
  <si>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</si>
  <si>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</si>
  <si>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</si>
  <si>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</si>
  <si>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</si>
  <si>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</si>
  <si>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</si>
  <si>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</si>
  <si>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</si>
  <si>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</si>
  <si>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</si>
  <si>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</si>
  <si>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</si>
  <si>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</si>
  <si>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</si>
  <si>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</si>
  <si>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</si>
  <si>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</si>
  <si>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</si>
  <si>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</si>
  <si>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</si>
  <si>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</si>
  <si>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</si>
  <si>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</si>
  <si>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</si>
  <si>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</si>
  <si>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</si>
  <si>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</si>
  <si>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</si>
  <si>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</si>
  <si>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</si>
  <si>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</si>
  <si>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</si>
  <si>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</si>
  <si>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</si>
  <si>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</si>
  <si>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</si>
  <si>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</si>
  <si>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</si>
  <si>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</si>
  <si>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</si>
  <si>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</si>
  <si>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</si>
  <si>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</si>
  <si>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</si>
  <si>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</si>
  <si>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</si>
  <si>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</si>
  <si>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</si>
  <si>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</si>
  <si>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</si>
  <si>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</si>
  <si>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</si>
  <si>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</si>
  <si>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</si>
  <si>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</si>
  <si>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</si>
  <si>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</si>
  <si>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</si>
  <si>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</si>
  <si>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</si>
  <si>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</si>
  <si>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</si>
  <si>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</si>
  <si>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</si>
  <si>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</si>
  <si>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</si>
  <si>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</si>
  <si>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</si>
  <si>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</si>
  <si>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</si>
  <si>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</si>
  <si>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</si>
  <si>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</si>
  <si>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</si>
  <si>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</si>
  <si>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</si>
  <si>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</si>
  <si>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</si>
  <si>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</si>
  <si>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</si>
  <si>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</si>
  <si>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</si>
  <si>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</si>
  <si>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</si>
  <si>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</si>
  <si>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</si>
  <si>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</si>
  <si>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</si>
  <si>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</si>
  <si>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</si>
  <si>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</si>
  <si>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</si>
  <si>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</si>
  <si>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</si>
  <si>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</si>
  <si>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</si>
  <si>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</si>
  <si>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</si>
  <si>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</si>
  <si>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</si>
  <si>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</si>
  <si>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</si>
  <si>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</si>
  <si>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</si>
  <si>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</si>
  <si>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</si>
  <si>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</si>
  <si>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</si>
  <si>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</si>
  <si>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</si>
  <si>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</si>
  <si>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</si>
  <si>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</si>
  <si>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</si>
  <si>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</si>
  <si>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</si>
  <si>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</si>
  <si>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</si>
  <si>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</si>
  <si>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</si>
  <si>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</si>
  <si>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</si>
  <si>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</si>
  <si>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</si>
  <si>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</si>
  <si>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</si>
  <si>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</si>
  <si>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</si>
  <si>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</si>
  <si>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</si>
  <si>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</si>
  <si>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</si>
  <si>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</si>
  <si>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</si>
  <si>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</si>
  <si>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</si>
  <si>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</si>
  <si>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</si>
  <si>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</si>
  <si>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</si>
  <si>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</si>
  <si>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</si>
  <si>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</si>
  <si>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</si>
  <si>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</si>
  <si>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</si>
  <si>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</si>
  <si>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</si>
  <si>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</si>
  <si>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</si>
  <si>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</si>
  <si>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</si>
  <si>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</si>
  <si>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</si>
  <si>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</si>
  <si>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</si>
  <si>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</si>
  <si>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</si>
  <si>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</si>
  <si>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</si>
  <si>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</si>
  <si>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</si>
  <si>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</si>
  <si>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</si>
  <si>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</si>
  <si>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</si>
  <si>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</si>
  <si>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</si>
  <si>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</si>
  <si>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</si>
  <si>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</si>
  <si>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</si>
  <si>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</si>
  <si>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</si>
  <si>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</si>
  <si>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</si>
  <si>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</si>
  <si>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</si>
  <si>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</si>
  <si>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</si>
  <si>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</si>
  <si>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</si>
  <si>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</si>
  <si>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</si>
  <si>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</si>
  <si>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</si>
  <si>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</si>
  <si>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</si>
  <si>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</si>
  <si>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</si>
  <si>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</si>
  <si>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</si>
  <si>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</si>
  <si>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</si>
  <si>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</si>
  <si>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</si>
  <si>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</si>
  <si>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</si>
  <si>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</si>
  <si>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</si>
  <si>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</si>
  <si>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</si>
  <si>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</si>
  <si>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</si>
  <si>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</si>
  <si>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</si>
  <si>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</si>
  <si>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</si>
  <si>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</si>
  <si>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</si>
  <si>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</si>
  <si>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</si>
  <si>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</si>
  <si>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</si>
  <si>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</si>
  <si>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</si>
  <si>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</si>
  <si>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</si>
  <si>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</si>
  <si>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</si>
  <si>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</si>
  <si>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</si>
  <si>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</si>
  <si>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</si>
  <si>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</si>
  <si>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</si>
  <si>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</si>
  <si>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</si>
  <si>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</si>
  <si>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</si>
  <si>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</si>
  <si>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</si>
  <si>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</si>
  <si>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</si>
  <si>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</si>
  <si>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</si>
  <si>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</si>
  <si>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</si>
  <si>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</si>
  <si>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</si>
  <si>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</si>
  <si>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</si>
  <si>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</si>
  <si>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</si>
  <si>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</si>
  <si>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</si>
  <si>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</si>
  <si>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</si>
  <si>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</si>
  <si>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</si>
  <si>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</si>
  <si>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</si>
  <si>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</si>
  <si>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</si>
  <si>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</si>
  <si>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</si>
  <si>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</si>
  <si>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</si>
  <si>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</si>
  <si>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</si>
  <si>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</si>
  <si>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</si>
  <si>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</si>
  <si>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</si>
  <si>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</si>
  <si>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</si>
  <si>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</si>
  <si>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</si>
  <si>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</si>
  <si>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</si>
  <si>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</si>
  <si>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</si>
  <si>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</si>
  <si>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</si>
  <si>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</si>
  <si>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</si>
  <si>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</si>
  <si>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</si>
  <si>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</si>
  <si>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</si>
  <si>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</si>
  <si>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</si>
  <si>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</si>
  <si>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</si>
  <si>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</si>
  <si>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</si>
  <si>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</si>
  <si>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</si>
  <si>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</si>
  <si>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</si>
  <si>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</si>
  <si>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</si>
  <si>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</si>
  <si>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</si>
  <si>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</si>
  <si>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</si>
  <si>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</si>
  <si>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</si>
  <si>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</si>
  <si>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</si>
  <si>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</si>
  <si>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</si>
  <si>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</si>
  <si>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</si>
  <si>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</si>
  <si>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</si>
  <si>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</si>
  <si>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</si>
  <si>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</si>
  <si>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</si>
  <si>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</si>
  <si>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</si>
  <si>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</si>
  <si>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</si>
  <si>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</si>
  <si>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</si>
  <si>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</si>
  <si>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</si>
  <si>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</si>
  <si>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</si>
  <si>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</si>
  <si>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</si>
  <si>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</si>
  <si>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</si>
  <si>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</si>
  <si>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</si>
  <si>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</si>
  <si>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</si>
  <si>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</si>
  <si>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</si>
  <si>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</si>
  <si>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</si>
  <si>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</si>
  <si>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</si>
  <si>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</si>
  <si>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</si>
  <si>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</si>
  <si>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</si>
  <si>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</si>
  <si>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</si>
  <si>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</si>
  <si>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</si>
  <si>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</si>
  <si>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</si>
  <si>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</si>
  <si>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</si>
  <si>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</si>
  <si>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</si>
  <si>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</si>
  <si>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</si>
  <si>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</si>
  <si>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</si>
  <si>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</si>
  <si>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</si>
  <si>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</si>
  <si>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</si>
  <si>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</si>
  <si>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</si>
  <si>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</si>
  <si>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</si>
  <si>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</si>
  <si>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</si>
  <si>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</si>
  <si>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</si>
  <si>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</si>
  <si>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</si>
  <si>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</si>
  <si>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</si>
  <si>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</si>
  <si>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</si>
  <si>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</si>
  <si>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</si>
  <si>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</si>
  <si>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</si>
  <si>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</si>
  <si>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</si>
  <si>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</si>
  <si>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</si>
  <si>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</si>
  <si>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</si>
  <si>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</si>
  <si>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</si>
  <si>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</si>
  <si>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</si>
  <si>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</si>
  <si>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</si>
  <si>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</si>
  <si>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</si>
  <si>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</si>
  <si>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</si>
  <si>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</si>
  <si>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</si>
  <si>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</si>
  <si>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</si>
  <si>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</si>
  <si>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</si>
  <si>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</si>
  <si>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</si>
  <si>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</si>
  <si>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</si>
  <si>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</si>
  <si>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</si>
  <si>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</si>
  <si>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</si>
  <si>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</si>
  <si>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</si>
  <si>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</si>
  <si>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</si>
  <si>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</si>
  <si>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</si>
  <si>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</si>
  <si>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</si>
  <si>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</si>
  <si>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</si>
  <si>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</si>
  <si>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</si>
  <si>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</si>
  <si>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</si>
  <si>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</si>
  <si>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</si>
  <si>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</si>
  <si>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</si>
  <si>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</si>
  <si>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</si>
  <si>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</si>
  <si>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</si>
  <si>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</si>
  <si>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</si>
  <si>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</si>
  <si>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</si>
  <si>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</si>
  <si>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</si>
  <si>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</si>
  <si>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</si>
  <si>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</si>
  <si>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</si>
  <si>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</si>
  <si>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</si>
  <si>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</si>
  <si>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</si>
  <si>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</si>
  <si>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</si>
  <si>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</si>
  <si>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</si>
  <si>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</si>
  <si>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</si>
  <si>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</si>
  <si>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</si>
  <si>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</si>
  <si>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</si>
  <si>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</si>
  <si>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</si>
  <si>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</si>
  <si>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</si>
  <si>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</si>
  <si>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</si>
  <si>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</si>
  <si>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</si>
  <si>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</si>
  <si>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</si>
  <si>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</si>
  <si>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</si>
  <si>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</si>
  <si>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</si>
  <si>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</si>
  <si>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</si>
  <si>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</si>
  <si>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</si>
  <si>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</si>
  <si>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</si>
  <si>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</si>
  <si>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</si>
  <si>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</si>
  <si>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</si>
  <si>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</si>
  <si>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</si>
  <si>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</si>
  <si>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</si>
  <si>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</si>
  <si>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</si>
  <si>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</si>
  <si>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</si>
  <si>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</si>
  <si>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</si>
  <si>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</si>
  <si>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</si>
  <si>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</si>
  <si>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</si>
  <si>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</si>
  <si>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</si>
  <si>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</si>
  <si>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</si>
  <si>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</si>
  <si>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</si>
  <si>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</si>
  <si>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</si>
  <si>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</si>
  <si>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</si>
  <si>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</si>
  <si>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</si>
  <si>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</si>
  <si>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</si>
  <si>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</si>
  <si>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</si>
  <si>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</si>
  <si>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</si>
  <si>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</si>
  <si>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</si>
  <si>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</si>
  <si>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</si>
  <si>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</si>
  <si>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</si>
  <si>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</si>
  <si>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</si>
  <si>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</si>
  <si>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</si>
  <si>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</si>
  <si>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</si>
  <si>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</si>
  <si>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</si>
  <si>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</si>
  <si>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</si>
  <si>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</si>
  <si>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</si>
  <si>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</si>
  <si>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</si>
  <si>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</si>
  <si>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</si>
  <si>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</si>
  <si>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</si>
  <si>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</si>
  <si>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</si>
  <si>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</si>
  <si>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</si>
  <si>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</si>
  <si>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</si>
  <si>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</si>
  <si>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</si>
  <si>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</si>
  <si>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</si>
  <si>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</si>
  <si>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</si>
  <si>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</si>
  <si>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</si>
  <si>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</si>
  <si>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</si>
  <si>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</si>
  <si>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</si>
  <si>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</si>
  <si>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</si>
  <si>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</si>
  <si>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</si>
  <si>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</si>
  <si>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</si>
  <si>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</si>
  <si>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</si>
  <si>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</si>
  <si>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</si>
  <si>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</si>
  <si>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</si>
  <si>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</si>
  <si>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</si>
  <si>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</si>
  <si>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</si>
  <si>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</si>
  <si>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</si>
  <si>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</si>
  <si>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</si>
  <si>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</si>
  <si>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</si>
  <si>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</si>
  <si>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</si>
  <si>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</si>
  <si>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</si>
  <si>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</si>
  <si>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</si>
  <si>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</si>
  <si>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</si>
  <si>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</si>
  <si>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</si>
  <si>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</si>
  <si>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</si>
  <si>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</si>
  <si>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</si>
  <si>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</si>
  <si>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</si>
  <si>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</si>
  <si>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</si>
  <si>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</si>
  <si>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</si>
  <si>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</si>
  <si>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</si>
  <si>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</si>
  <si>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</si>
  <si>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</si>
  <si>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</si>
  <si>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</si>
  <si>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</si>
  <si>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</si>
  <si>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</si>
  <si>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</si>
  <si>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</si>
  <si>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</si>
  <si>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</si>
  <si>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</si>
  <si>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</si>
  <si>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</si>
  <si>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</si>
  <si>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</si>
  <si>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</si>
  <si>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</si>
  <si>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</si>
  <si>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</si>
  <si>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</si>
  <si>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</si>
  <si>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</si>
  <si>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</si>
  <si>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</si>
  <si>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</si>
  <si>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</si>
  <si>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</si>
  <si>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</si>
  <si>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</si>
  <si>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</si>
  <si>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</si>
  <si>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</si>
  <si>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</si>
  <si>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</si>
  <si>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</si>
  <si>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</si>
  <si>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</si>
  <si>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</si>
  <si>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</si>
  <si>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</si>
  <si>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</si>
  <si>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</si>
  <si>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</si>
  <si>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</si>
  <si>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</si>
  <si>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</si>
  <si>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</si>
  <si>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</si>
  <si>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</si>
  <si>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</si>
  <si>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</si>
  <si>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</si>
  <si>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</si>
  <si>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</si>
  <si>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</si>
  <si>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</si>
  <si>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</si>
  <si>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</si>
  <si>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</si>
  <si>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</si>
  <si>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</si>
  <si>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</si>
  <si>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</si>
  <si>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</si>
  <si>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</si>
  <si>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</si>
  <si>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</si>
  <si>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</si>
  <si>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</si>
  <si>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</si>
  <si>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</si>
  <si>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</si>
  <si>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</si>
  <si>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</si>
  <si>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</si>
  <si>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</si>
  <si>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</si>
  <si>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</si>
  <si>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</si>
  <si>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</si>
  <si>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</si>
  <si>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</si>
  <si>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</si>
  <si>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</si>
  <si>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</si>
  <si>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</si>
  <si>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</si>
  <si>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</si>
  <si>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</si>
  <si>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</si>
  <si>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</si>
  <si>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</si>
  <si>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</si>
  <si>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</si>
  <si>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</si>
  <si>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</si>
  <si>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</si>
  <si>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</si>
  <si>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</si>
  <si>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</si>
  <si>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</si>
  <si>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</si>
  <si>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</si>
  <si>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</si>
  <si>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</si>
  <si>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</si>
  <si>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</si>
  <si>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</si>
  <si>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</si>
  <si>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</si>
  <si>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</si>
  <si>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</si>
  <si>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</si>
  <si>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</si>
  <si>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</si>
  <si>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</si>
  <si>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</si>
  <si>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</si>
  <si>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</si>
  <si>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</si>
  <si>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</si>
  <si>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</si>
  <si>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</si>
  <si>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</si>
  <si>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</si>
  <si>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</si>
  <si>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</si>
  <si>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</si>
  <si>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</si>
  <si>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</si>
  <si>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</si>
  <si>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</si>
  <si>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</si>
  <si>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</si>
  <si>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</si>
  <si>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</si>
  <si>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</si>
  <si>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</si>
  <si>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</si>
  <si>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</si>
  <si>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</si>
  <si>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</si>
  <si>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</si>
  <si>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</si>
  <si>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</si>
  <si>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</si>
  <si>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</si>
  <si>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</si>
  <si>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</si>
  <si>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</si>
  <si>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</si>
  <si>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</si>
  <si>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</si>
  <si>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</si>
  <si>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</si>
  <si>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</si>
  <si>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</si>
  <si>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</si>
  <si>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</si>
  <si>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</si>
  <si>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</si>
  <si>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</si>
  <si>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</si>
  <si>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</si>
  <si>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</si>
  <si>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</si>
  <si>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</si>
  <si>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</si>
  <si>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</si>
  <si>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</si>
  <si>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</si>
  <si>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</si>
  <si>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</si>
  <si>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</si>
  <si>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</si>
  <si>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</si>
  <si>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</si>
  <si>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</si>
  <si>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</si>
  <si>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</si>
  <si>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</si>
  <si>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</si>
  <si>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</si>
  <si>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</si>
  <si>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</si>
  <si>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</si>
  <si>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</si>
  <si>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</si>
  <si>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</si>
  <si>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</si>
  <si>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</si>
  <si>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</si>
  <si>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</si>
  <si>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</si>
  <si>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</si>
  <si>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</si>
  <si>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</si>
  <si>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</si>
  <si>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</si>
  <si>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</si>
  <si>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</si>
  <si>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</si>
  <si>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</si>
  <si>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</si>
  <si>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</si>
  <si>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</si>
  <si>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</si>
  <si>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</si>
  <si>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</si>
  <si>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</si>
  <si>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</si>
  <si>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</si>
  <si>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</si>
  <si>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</si>
  <si>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</si>
  <si>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</si>
  <si>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</si>
  <si>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</si>
  <si>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</si>
  <si>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</si>
  <si>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</si>
  <si>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</si>
  <si>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</si>
  <si>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</si>
  <si>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</si>
  <si>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</si>
  <si>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</si>
  <si>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</si>
  <si>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</si>
  <si>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</si>
  <si>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</si>
  <si>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</si>
  <si>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</si>
  <si>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</si>
  <si>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</si>
  <si>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</si>
  <si>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</si>
  <si>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</si>
  <si>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</si>
  <si>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</si>
  <si>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</si>
  <si>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</si>
  <si>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</si>
  <si>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</si>
  <si>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</si>
  <si>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</si>
  <si>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</si>
  <si>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</si>
  <si>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</si>
  <si>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</si>
  <si>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</si>
  <si>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</si>
  <si>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</si>
  <si>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</si>
  <si>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</si>
  <si>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</si>
  <si>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</si>
  <si>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</si>
  <si>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</si>
  <si>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</si>
  <si>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</si>
  <si>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</si>
  <si>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</si>
  <si>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</si>
  <si>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</si>
  <si>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</si>
  <si>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</si>
  <si>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</si>
  <si>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</si>
  <si>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</si>
  <si>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</si>
  <si>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</si>
  <si>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</si>
  <si>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</si>
  <si>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</si>
  <si>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</si>
  <si>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</si>
  <si>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</si>
  <si>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</si>
  <si>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</si>
  <si>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</si>
  <si>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</si>
  <si>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</si>
  <si>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</si>
  <si>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</si>
  <si>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</si>
  <si>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</si>
  <si>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</si>
  <si>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</si>
  <si>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</si>
  <si>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</si>
  <si>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</si>
  <si>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</si>
  <si>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</si>
  <si>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</si>
  <si>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</si>
  <si>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</si>
  <si>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</si>
  <si>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</si>
  <si>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</si>
  <si>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</si>
  <si>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</si>
  <si>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</si>
  <si>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</si>
  <si>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</si>
  <si>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</si>
  <si>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</si>
  <si>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</si>
  <si>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</si>
  <si>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</si>
  <si>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</si>
  <si>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</si>
  <si>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</si>
  <si>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</si>
  <si>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</si>
  <si>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</si>
  <si>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</si>
  <si>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</si>
  <si>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</si>
  <si>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</si>
  <si>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</si>
  <si>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</si>
  <si>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</si>
  <si>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</si>
  <si>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</si>
  <si>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</si>
  <si>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</si>
  <si>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</si>
  <si>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</si>
  <si>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</si>
  <si>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</si>
  <si>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</si>
  <si>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</si>
  <si>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</si>
  <si>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</si>
  <si>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</si>
  <si>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</si>
  <si>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</si>
  <si>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</si>
  <si>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</si>
  <si>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</si>
  <si>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</si>
  <si>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</si>
  <si>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</si>
  <si>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</si>
  <si>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</si>
  <si>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</si>
  <si>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</si>
  <si>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</si>
  <si>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</si>
  <si>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</si>
  <si>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</si>
  <si>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</si>
  <si>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</si>
  <si>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</si>
  <si>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</si>
  <si>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</si>
  <si>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</si>
  <si>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</si>
  <si>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</si>
  <si>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</si>
  <si>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</si>
  <si>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</si>
  <si>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</si>
  <si>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</si>
  <si>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</si>
  <si>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</si>
  <si>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</si>
  <si>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</si>
  <si>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</si>
  <si>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</si>
  <si>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</si>
  <si>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</si>
  <si>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</si>
  <si>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</si>
  <si>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</si>
  <si>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</si>
  <si>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</si>
  <si>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</si>
  <si>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</si>
  <si>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</si>
  <si>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</si>
  <si>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</si>
  <si>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</si>
  <si>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</si>
  <si>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</si>
  <si>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</si>
  <si>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</si>
  <si>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</si>
  <si>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</si>
  <si>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</si>
  <si>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</si>
  <si>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</si>
  <si>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</si>
  <si>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</si>
  <si>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</si>
  <si>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</si>
  <si>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</si>
  <si>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</si>
  <si>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</si>
  <si>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</si>
  <si>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</si>
  <si>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</si>
  <si>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</si>
  <si>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</si>
  <si>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</si>
  <si>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</si>
  <si>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</si>
  <si>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</si>
  <si>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</si>
  <si>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</si>
  <si>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</si>
  <si>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</si>
  <si>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</si>
  <si>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</si>
  <si>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</si>
  <si>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</si>
  <si>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</si>
  <si>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</si>
  <si>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</si>
  <si>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</si>
  <si>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</si>
  <si>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</si>
  <si>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</si>
  <si>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</si>
  <si>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</si>
  <si>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</si>
  <si>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</si>
  <si>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</si>
  <si>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</si>
  <si>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</si>
  <si>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</si>
  <si>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</si>
  <si>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</si>
  <si>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</si>
  <si>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</si>
  <si>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</si>
  <si>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</si>
  <si>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</si>
  <si>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</si>
  <si>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</si>
  <si>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</si>
  <si>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</si>
  <si>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</si>
  <si>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</si>
  <si>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</si>
  <si>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</si>
  <si>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</si>
  <si>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</si>
  <si>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</si>
  <si>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</si>
  <si>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</si>
  <si>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</si>
  <si>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</si>
  <si>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</si>
  <si>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</si>
  <si>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</si>
  <si>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</si>
  <si>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</si>
  <si>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</si>
  <si>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</si>
  <si>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</si>
  <si>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</si>
  <si>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</si>
  <si>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</si>
  <si>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</si>
  <si>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</si>
  <si>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</si>
  <si>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</si>
  <si>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</si>
  <si>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</si>
  <si>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</si>
  <si>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</si>
  <si>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</si>
  <si>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</si>
  <si>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</si>
  <si>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</si>
  <si>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</si>
  <si>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</si>
  <si>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</si>
  <si>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</si>
  <si>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</si>
  <si>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</si>
  <si>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</si>
  <si>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</si>
  <si>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</si>
  <si>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</si>
  <si>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</si>
  <si>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</si>
  <si>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</si>
  <si>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</si>
  <si>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</si>
  <si>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</si>
  <si>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</si>
  <si>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</si>
  <si>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</si>
  <si>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</si>
  <si>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</si>
  <si>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</si>
  <si>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</si>
  <si>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</si>
  <si>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</si>
  <si>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</si>
  <si>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</si>
  <si>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</si>
  <si>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</si>
  <si>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</si>
  <si>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</si>
  <si>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</si>
  <si>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</si>
  <si>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</si>
  <si>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</si>
  <si>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</si>
  <si>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</si>
  <si>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</si>
  <si>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</si>
  <si>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</si>
  <si>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</si>
  <si>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</si>
  <si>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</si>
  <si>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</si>
  <si>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</si>
  <si>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</si>
  <si>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</si>
  <si>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</si>
  <si>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</si>
  <si>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</si>
  <si>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</si>
  <si>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</si>
  <si>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</si>
  <si>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</si>
  <si>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</si>
  <si>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</si>
  <si>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</si>
  <si>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</si>
  <si>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</si>
  <si>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</si>
  <si>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</si>
  <si>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</si>
  <si>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</si>
  <si>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</si>
  <si>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</si>
  <si>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</si>
  <si>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</si>
  <si>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</si>
  <si>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</si>
  <si>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</si>
  <si>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</si>
  <si>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</si>
  <si>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</si>
  <si>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</si>
  <si>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</si>
  <si>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</si>
  <si>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</si>
  <si>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</si>
  <si>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</si>
  <si>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</si>
  <si>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</si>
  <si>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</si>
  <si>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</si>
  <si>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</si>
  <si>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</si>
  <si>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</si>
  <si>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</si>
  <si>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</si>
  <si>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</si>
  <si>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</si>
  <si>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</si>
  <si>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</si>
  <si>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</si>
  <si>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</si>
  <si>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</si>
  <si>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</si>
  <si>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</si>
  <si>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</si>
  <si>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</si>
  <si>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</si>
  <si>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</si>
  <si>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</si>
  <si>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</si>
  <si>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</si>
  <si>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</si>
  <si>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</si>
  <si>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</si>
  <si>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</si>
  <si>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</si>
  <si>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</si>
  <si>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</si>
  <si>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</si>
  <si>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</si>
  <si>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</si>
  <si>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</si>
  <si>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</si>
  <si>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</si>
  <si>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</si>
  <si>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</si>
  <si>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</si>
  <si>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</si>
  <si>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</si>
  <si>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</si>
  <si>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</si>
  <si>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</si>
  <si>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</si>
  <si>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</si>
  <si>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</si>
  <si>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</si>
  <si>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</si>
  <si>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</si>
  <si>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</si>
  <si>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</si>
  <si>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</si>
  <si>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</si>
  <si>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</si>
  <si>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</si>
  <si>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</si>
  <si>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</si>
  <si>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</si>
  <si>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</si>
  <si>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</si>
  <si>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</si>
  <si>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</si>
  <si>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</si>
  <si>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</si>
  <si>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</si>
  <si>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</si>
  <si>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</si>
  <si>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</si>
  <si>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</si>
  <si>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</si>
  <si>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</si>
  <si>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</si>
  <si>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</si>
  <si>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</si>
  <si>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</si>
  <si>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</si>
  <si>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</si>
  <si>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</si>
  <si>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</si>
  <si>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</si>
  <si>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</si>
  <si>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</si>
  <si>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</si>
  <si>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</si>
  <si>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</si>
  <si>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</si>
  <si>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</si>
  <si>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</si>
  <si>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</si>
  <si>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</si>
  <si>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</si>
  <si>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</si>
  <si>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</si>
  <si>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</si>
  <si>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</si>
  <si>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</si>
  <si>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</si>
  <si>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</si>
  <si>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</si>
  <si>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</si>
  <si>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</si>
  <si>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</si>
  <si>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</si>
  <si>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</si>
  <si>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</si>
  <si>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</si>
  <si>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</si>
  <si>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</si>
  <si>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</si>
  <si>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</si>
  <si>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</si>
  <si>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</si>
  <si>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</si>
  <si>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</si>
  <si>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</si>
  <si>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</si>
  <si>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</si>
  <si>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</si>
  <si>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</si>
  <si>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</si>
  <si>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</si>
  <si>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</si>
  <si>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</si>
  <si>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</si>
  <si>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</si>
  <si>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</si>
  <si>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</si>
  <si>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</si>
  <si>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</si>
  <si>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</si>
  <si>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</si>
  <si>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</si>
  <si>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</si>
  <si>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</si>
  <si>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</si>
  <si>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</si>
  <si>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</si>
  <si>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</si>
  <si>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</si>
  <si>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</si>
  <si>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</si>
  <si>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</si>
  <si>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</si>
  <si>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</si>
  <si>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</si>
  <si>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</si>
  <si>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</si>
  <si>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</si>
  <si>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</si>
  <si>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</si>
  <si>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</si>
  <si>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</si>
  <si>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</si>
  <si>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</si>
  <si>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</si>
  <si>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</si>
  <si>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</si>
  <si>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</si>
  <si>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</si>
  <si>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</si>
  <si>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</si>
  <si>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</si>
  <si>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</si>
  <si>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</si>
  <si>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</si>
  <si>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</si>
  <si>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</si>
  <si>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</si>
  <si>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</si>
  <si>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</si>
  <si>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</si>
  <si>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</si>
  <si>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</si>
  <si>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</si>
  <si>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</si>
  <si>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</si>
  <si>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</si>
  <si>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</si>
  <si>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</si>
  <si>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</si>
  <si>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</si>
  <si>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</si>
  <si>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</si>
  <si>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</si>
  <si>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</si>
  <si>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</si>
  <si>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</si>
  <si>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</si>
  <si>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</si>
  <si>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</si>
  <si>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</si>
  <si>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</si>
  <si>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</si>
  <si>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</si>
  <si>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</si>
  <si>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</si>
  <si>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</si>
  <si>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</si>
  <si>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</si>
  <si>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</si>
  <si>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</si>
  <si>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</si>
  <si>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</si>
  <si>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</si>
  <si>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</si>
  <si>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</si>
  <si>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</si>
  <si>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</si>
  <si>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</si>
  <si>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</si>
  <si>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</si>
  <si>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</si>
  <si>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</si>
  <si>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</si>
  <si>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</si>
  <si>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</si>
  <si>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</si>
  <si>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</si>
  <si>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</si>
  <si>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</si>
  <si>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</si>
  <si>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</si>
  <si>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</si>
  <si>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</si>
  <si>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</si>
  <si>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</si>
  <si>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</si>
  <si>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</si>
  <si>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</si>
  <si>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</si>
  <si>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</si>
  <si>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</si>
  <si>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</si>
  <si>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</si>
  <si>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</si>
  <si>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</si>
  <si>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</si>
  <si>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</si>
  <si>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</si>
  <si>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</si>
  <si>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</si>
  <si>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</si>
  <si>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</si>
  <si>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</si>
  <si>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</si>
  <si>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</si>
  <si>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</si>
  <si>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</si>
  <si>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</si>
  <si>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</si>
  <si>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</si>
  <si>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</si>
  <si>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</si>
  <si>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</si>
  <si>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</si>
  <si>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</si>
  <si>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</si>
  <si>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</si>
  <si>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</si>
  <si>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</si>
  <si>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</si>
  <si>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</si>
  <si>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</si>
  <si>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</si>
  <si>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</si>
  <si>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</si>
  <si>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</si>
  <si>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</si>
  <si>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</si>
  <si>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</si>
  <si>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</si>
  <si>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</si>
  <si>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</si>
  <si>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</si>
  <si>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</si>
  <si>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</si>
  <si>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</si>
  <si>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</si>
  <si>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</si>
  <si>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</si>
  <si>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</si>
  <si>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</si>
  <si>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</si>
  <si>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</si>
  <si>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</si>
  <si>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</si>
  <si>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</si>
  <si>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</si>
  <si>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</si>
  <si>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</si>
  <si>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</si>
  <si>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</si>
  <si>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</si>
  <si>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</si>
  <si>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</si>
  <si>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</si>
  <si>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</si>
  <si>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</si>
  <si>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</si>
  <si>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</si>
  <si>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</si>
  <si>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</si>
  <si>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</si>
  <si>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</si>
  <si>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</si>
  <si>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</si>
  <si>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</si>
  <si>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</si>
  <si>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</si>
  <si>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</si>
  <si>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</si>
  <si>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</si>
  <si>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</si>
  <si>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</si>
  <si>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</si>
  <si>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</si>
  <si>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</si>
  <si>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</si>
  <si>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</si>
  <si>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</si>
  <si>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</si>
  <si>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</si>
  <si>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</si>
  <si>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</si>
  <si>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</si>
  <si>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</si>
  <si>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</si>
  <si>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</si>
  <si>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</si>
  <si>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</si>
  <si>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</si>
  <si>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</si>
  <si>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</si>
  <si>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</si>
  <si>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</si>
  <si>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</si>
  <si>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</si>
  <si>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</si>
  <si>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</si>
  <si>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</si>
  <si>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</si>
  <si>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</si>
  <si>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</si>
  <si>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</si>
  <si>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</si>
  <si>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</si>
  <si>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</si>
  <si>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</si>
  <si>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</si>
  <si>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</si>
  <si>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</si>
  <si>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</si>
  <si>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</si>
  <si>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</si>
  <si>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</si>
  <si>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</si>
  <si>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</si>
  <si>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</si>
  <si>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</si>
  <si>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</si>
  <si>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</si>
  <si>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</si>
  <si>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</si>
  <si>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</si>
  <si>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</si>
  <si>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</si>
  <si>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</si>
  <si>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</si>
  <si>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</si>
  <si>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</si>
  <si>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</si>
  <si>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</si>
  <si>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</si>
  <si>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</si>
  <si>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</si>
  <si>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</si>
  <si>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</si>
  <si>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</si>
  <si>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</si>
  <si>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</si>
  <si>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</si>
  <si>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</si>
  <si>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</si>
  <si>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</si>
  <si>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</si>
  <si>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</si>
  <si>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</si>
  <si>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</si>
  <si>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</si>
  <si>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</si>
  <si>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</si>
  <si>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</si>
  <si>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</si>
  <si>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</si>
  <si>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</si>
  <si>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</si>
  <si>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</si>
  <si>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</si>
  <si>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</si>
  <si>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</si>
  <si>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</si>
  <si>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</si>
  <si>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</si>
  <si>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</si>
  <si>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</si>
  <si>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</si>
  <si>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</si>
  <si>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</si>
  <si>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</si>
  <si>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</si>
  <si>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</si>
  <si>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</si>
  <si>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</si>
  <si>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</si>
  <si>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</si>
  <si>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</si>
  <si>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</si>
  <si>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</si>
  <si>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</si>
  <si>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</si>
  <si>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</si>
  <si>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</si>
  <si>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</si>
  <si>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</si>
  <si>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</si>
  <si>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</si>
  <si>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</si>
  <si>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</si>
  <si>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</si>
  <si>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</si>
  <si>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</si>
  <si>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</si>
  <si>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</si>
  <si>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</si>
  <si>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</si>
  <si>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</si>
  <si>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</si>
  <si>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</si>
  <si>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</si>
  <si>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</si>
  <si>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</si>
  <si>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</si>
  <si>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</si>
  <si>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</si>
  <si>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</si>
  <si>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</si>
  <si>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</si>
  <si>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</si>
  <si>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</si>
  <si>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</si>
  <si>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</si>
  <si>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</si>
  <si>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</si>
  <si>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</si>
  <si>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</si>
  <si>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</si>
  <si>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</si>
  <si>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</si>
  <si>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</si>
  <si>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</si>
  <si>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</si>
  <si>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</si>
  <si>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</si>
  <si>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</si>
  <si>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</si>
  <si>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</si>
  <si>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</si>
  <si>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</si>
  <si>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</si>
  <si>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</si>
  <si>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</si>
  <si>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</si>
  <si>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</si>
  <si>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</si>
  <si>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</si>
  <si>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</si>
  <si>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</si>
  <si>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</si>
  <si>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</si>
  <si>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</si>
  <si>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</si>
  <si>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</si>
  <si>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</si>
  <si>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</si>
  <si>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</si>
  <si>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</si>
  <si>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</si>
  <si>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</si>
  <si>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</si>
  <si>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</si>
  <si>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</si>
  <si>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</si>
  <si>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</si>
  <si>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</si>
  <si>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</si>
  <si>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</si>
  <si>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</si>
  <si>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</si>
  <si>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</si>
  <si>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</si>
  <si>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</si>
  <si>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</si>
  <si>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</si>
  <si>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</si>
  <si>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</si>
  <si>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</si>
  <si>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</si>
  <si>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</si>
  <si>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</si>
  <si>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</si>
  <si>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</si>
  <si>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</si>
  <si>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</si>
  <si>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</si>
  <si>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</si>
  <si>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</si>
  <si>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</si>
  <si>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</si>
  <si>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</si>
  <si>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</si>
  <si>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</si>
  <si>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</si>
  <si>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</si>
  <si>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</si>
  <si>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</si>
  <si>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</si>
  <si>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</si>
  <si>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</si>
  <si>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</si>
  <si>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</si>
  <si>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</si>
  <si>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</si>
  <si>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</si>
  <si>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</si>
  <si>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</si>
  <si>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</si>
  <si>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</si>
  <si>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</si>
  <si>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</si>
  <si>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</si>
  <si>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</si>
  <si>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</si>
  <si>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</si>
  <si>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</si>
  <si>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</si>
  <si>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</si>
  <si>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</si>
  <si>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</si>
  <si>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</si>
  <si>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</si>
  <si>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</si>
  <si>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</si>
  <si>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</si>
  <si>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</si>
  <si>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</si>
  <si>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</si>
  <si>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</si>
  <si>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</si>
  <si>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</si>
  <si>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</si>
  <si>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</si>
  <si>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</si>
  <si>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</si>
  <si>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</si>
  <si>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</si>
  <si>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</si>
  <si>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</si>
  <si>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</si>
  <si>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</si>
  <si>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</si>
  <si>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</si>
  <si>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</si>
  <si>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</si>
  <si>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</si>
  <si>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</si>
  <si>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</si>
  <si>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</si>
  <si>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</si>
  <si>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</si>
  <si>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</si>
  <si>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</si>
  <si>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</si>
  <si>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</si>
  <si>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</si>
  <si>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</si>
  <si>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</si>
  <si>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</si>
  <si>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</si>
  <si>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</si>
  <si>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</si>
  <si>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</si>
  <si>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</si>
  <si>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</si>
  <si>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</si>
  <si>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</si>
  <si>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</si>
  <si>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</si>
  <si>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</si>
  <si>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</si>
  <si>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</si>
  <si>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</si>
  <si>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</si>
  <si>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</si>
  <si>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</si>
  <si>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</si>
  <si>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</si>
  <si>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</si>
  <si>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</si>
  <si>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</si>
  <si>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</si>
  <si>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</si>
  <si>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</si>
  <si>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</si>
  <si>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</si>
  <si>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</si>
  <si>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</si>
  <si>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</si>
  <si>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</si>
  <si>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</si>
  <si>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</si>
  <si>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</si>
  <si>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</si>
  <si>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</si>
  <si>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</si>
  <si>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</si>
  <si>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</si>
  <si>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</si>
  <si>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</si>
  <si>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</si>
  <si>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</si>
  <si>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</si>
  <si>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</si>
  <si>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</si>
  <si>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</si>
  <si>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</si>
  <si>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</si>
  <si>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</si>
  <si>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</si>
  <si>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</si>
  <si>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</si>
  <si>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</si>
  <si>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</si>
  <si>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</si>
  <si>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</si>
  <si>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</si>
  <si>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</si>
  <si>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</si>
  <si>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</si>
  <si>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</si>
  <si>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</si>
  <si>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</si>
  <si>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</si>
  <si>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</si>
  <si>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</si>
  <si>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</si>
  <si>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</si>
  <si>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</si>
  <si>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</si>
  <si>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</si>
  <si>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</si>
  <si>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</si>
  <si>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</si>
  <si>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</si>
  <si>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</si>
  <si>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</si>
  <si>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</si>
  <si>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</si>
  <si>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</si>
  <si>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</si>
  <si>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</si>
  <si>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</si>
  <si>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</si>
  <si>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</si>
  <si>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</si>
  <si>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</si>
  <si>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</si>
  <si>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</si>
  <si>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</si>
  <si>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</si>
  <si>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</si>
  <si>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</si>
  <si>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</si>
  <si>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</si>
  <si>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</si>
  <si>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</si>
  <si>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</si>
  <si>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</si>
  <si>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</si>
  <si>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</si>
  <si>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</si>
  <si>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</si>
  <si>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</si>
  <si>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</si>
  <si>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</si>
  <si>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</si>
  <si>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</si>
  <si>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</si>
  <si>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</si>
  <si>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</si>
  <si>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</si>
  <si>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</si>
  <si>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</si>
  <si>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</si>
  <si>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</si>
  <si>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</si>
  <si>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</si>
  <si>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</si>
  <si>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</si>
  <si>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</si>
  <si>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</si>
  <si>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</si>
  <si>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</si>
  <si>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</si>
  <si>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</si>
  <si>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</si>
  <si>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</si>
  <si>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</si>
  <si>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</si>
  <si>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</si>
  <si>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</si>
  <si>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</si>
  <si>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</si>
  <si>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</si>
  <si>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</si>
  <si>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</si>
  <si>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</si>
  <si>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</si>
  <si>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</si>
  <si>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</si>
  <si>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</si>
  <si>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</si>
  <si>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</si>
  <si>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</si>
  <si>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</si>
  <si>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</si>
  <si>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</si>
  <si>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</si>
  <si>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</si>
  <si>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</si>
  <si>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</si>
  <si>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</si>
  <si>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</si>
  <si>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</si>
  <si>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</si>
  <si>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</si>
  <si>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</si>
  <si>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</si>
  <si>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</si>
  <si>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</si>
  <si>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</si>
  <si>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</si>
  <si>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</si>
  <si>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</si>
  <si>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</si>
  <si>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</si>
  <si>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</si>
  <si>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</si>
  <si>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</si>
  <si>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</si>
  <si>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</si>
  <si>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</si>
  <si>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</si>
  <si>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</si>
  <si>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</si>
  <si>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</si>
  <si>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</si>
  <si>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</si>
  <si>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</si>
  <si>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</si>
  <si>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</si>
  <si>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</si>
  <si>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</si>
  <si>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</si>
  <si>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</si>
  <si>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</si>
  <si>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</si>
  <si>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</si>
  <si>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</si>
  <si>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</si>
  <si>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</si>
  <si>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</si>
  <si>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</si>
  <si>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</si>
  <si>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</si>
  <si>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</si>
  <si>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</si>
  <si>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</si>
  <si>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</si>
  <si>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</si>
  <si>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</si>
  <si>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</si>
  <si>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</si>
  <si>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</si>
  <si>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</si>
  <si>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</si>
  <si>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</si>
  <si>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</si>
  <si>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</si>
  <si>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</si>
  <si>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</si>
  <si>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</si>
  <si>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</si>
  <si>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</si>
  <si>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</si>
  <si>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</si>
  <si>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</si>
  <si>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</si>
  <si>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</si>
  <si>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</si>
  <si>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</si>
  <si>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</si>
  <si>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</si>
  <si>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</si>
  <si>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</si>
  <si>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</si>
  <si>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</si>
  <si>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</si>
  <si>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</si>
  <si>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</si>
  <si>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</si>
  <si>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</si>
  <si>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</si>
  <si>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</si>
  <si>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</si>
  <si>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</si>
  <si>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</si>
  <si>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</si>
  <si>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</si>
  <si>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</si>
  <si>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</si>
  <si>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</si>
  <si>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</si>
  <si>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</si>
  <si>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</si>
  <si>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</si>
  <si>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</si>
  <si>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</si>
  <si>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</si>
  <si>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</si>
  <si>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</si>
  <si>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</si>
  <si>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</si>
  <si>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</si>
  <si>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</si>
  <si>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</si>
  <si>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</si>
  <si>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</si>
  <si>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</si>
  <si>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</si>
  <si>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</si>
  <si>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</si>
  <si>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</si>
  <si>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</si>
  <si>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</si>
  <si>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</si>
  <si>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</si>
  <si>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</si>
  <si>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</si>
  <si>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</si>
  <si>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</si>
  <si>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</si>
  <si>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</si>
  <si>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</si>
  <si>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</si>
  <si>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</si>
  <si>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</si>
  <si>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</si>
  <si>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</si>
  <si>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</si>
  <si>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</si>
  <si>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</si>
  <si>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</si>
  <si>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</si>
  <si>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</si>
  <si>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</si>
  <si>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</si>
  <si>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</si>
  <si>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</si>
  <si>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</si>
  <si>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</si>
  <si>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</si>
  <si>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</si>
  <si>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</si>
  <si>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</si>
  <si>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</si>
  <si>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</si>
  <si>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</si>
  <si>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</si>
  <si>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</si>
  <si>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</si>
  <si>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</si>
  <si>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</si>
  <si>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</si>
  <si>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</si>
  <si>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</si>
  <si>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</si>
  <si>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</si>
  <si>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</si>
  <si>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</si>
  <si>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</si>
  <si>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</si>
  <si>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</si>
  <si>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</si>
  <si>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</si>
  <si>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</si>
  <si>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</si>
  <si>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</si>
  <si>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</si>
  <si>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</si>
  <si>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</si>
  <si>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</si>
  <si>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</si>
  <si>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</si>
  <si>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</si>
  <si>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</si>
  <si>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</si>
  <si>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</si>
  <si>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</si>
  <si>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</si>
  <si>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</si>
  <si>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</si>
  <si>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</si>
  <si>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</si>
  <si>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</si>
  <si>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</si>
  <si>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</si>
  <si>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</si>
  <si>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</si>
  <si>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</si>
  <si>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</si>
  <si>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</si>
  <si>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</si>
  <si>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</si>
  <si>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</si>
  <si>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</si>
  <si>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</si>
  <si>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</si>
  <si>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</si>
  <si>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</si>
  <si>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</si>
  <si>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</si>
  <si>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</si>
  <si>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</si>
  <si>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</si>
  <si>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</si>
  <si>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</si>
  <si>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</si>
  <si>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</si>
  <si>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</si>
  <si>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</si>
  <si>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</si>
  <si>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</si>
  <si>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</si>
  <si>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</si>
  <si>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</si>
  <si>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</si>
  <si>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</si>
  <si>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</si>
  <si>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</si>
  <si>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</si>
  <si>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</si>
  <si>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</si>
  <si>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</si>
  <si>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</si>
  <si>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</si>
  <si>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</si>
  <si>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</si>
  <si>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</si>
  <si>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</si>
  <si>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</si>
  <si>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</si>
  <si>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</si>
  <si>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</si>
  <si>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</si>
  <si>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</si>
  <si>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</si>
  <si>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</si>
  <si>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</si>
  <si>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</si>
  <si>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</si>
  <si>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</si>
  <si>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</si>
  <si>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</si>
  <si>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</si>
  <si>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</si>
  <si>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</si>
  <si>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</si>
  <si>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</si>
  <si>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</si>
  <si>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</si>
  <si>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</si>
  <si>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</si>
  <si>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</si>
  <si>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</si>
  <si>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</si>
  <si>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</si>
  <si>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</si>
  <si>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</si>
  <si>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</si>
  <si>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</si>
  <si>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</si>
  <si>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</si>
  <si>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</si>
  <si>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</si>
  <si>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</si>
  <si>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</si>
  <si>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</si>
  <si>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</si>
  <si>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</si>
  <si>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</si>
  <si>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</si>
  <si>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</si>
  <si>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</si>
  <si>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</si>
  <si>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</si>
  <si>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</si>
  <si>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</si>
  <si>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</si>
  <si>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</si>
  <si>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</si>
  <si>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</si>
  <si>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</si>
  <si>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</si>
  <si>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</si>
  <si>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</si>
  <si>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</si>
  <si>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</si>
  <si>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</si>
  <si>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</si>
  <si>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</si>
  <si>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</si>
  <si>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</si>
  <si>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</si>
  <si>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</si>
  <si>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</si>
  <si>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</si>
  <si>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</si>
  <si>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</si>
  <si>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</si>
  <si>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</si>
  <si>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</si>
  <si>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</si>
  <si>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</si>
  <si>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</si>
  <si>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</si>
  <si>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</si>
  <si>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</si>
  <si>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</si>
  <si>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</si>
  <si>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</si>
  <si>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</si>
  <si>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</si>
  <si>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</si>
  <si>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</si>
  <si>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</si>
  <si>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</si>
  <si>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</si>
  <si>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</si>
  <si>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</si>
  <si>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</si>
  <si>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</si>
  <si>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</si>
  <si>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</si>
  <si>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</si>
  <si>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</si>
  <si>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</si>
  <si>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</si>
  <si>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</si>
  <si>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</si>
  <si>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</si>
  <si>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</si>
  <si>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</si>
  <si>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</si>
  <si>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</si>
  <si>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</si>
  <si>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</si>
  <si>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</si>
  <si>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</si>
  <si>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</si>
  <si>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</si>
  <si>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</si>
  <si>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</si>
  <si>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</si>
  <si>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</si>
  <si>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</si>
  <si>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</si>
  <si>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</si>
  <si>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</si>
  <si>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</si>
  <si>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</si>
  <si>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</si>
  <si>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</si>
  <si>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</si>
  <si>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</si>
  <si>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</si>
  <si>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</si>
  <si>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</si>
  <si>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</si>
  <si>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</si>
  <si>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</si>
  <si>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</si>
  <si>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</si>
  <si>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</si>
  <si>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</si>
  <si>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</si>
  <si>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</si>
  <si>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</si>
  <si>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</si>
  <si>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</si>
  <si>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</si>
  <si>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</si>
  <si>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</si>
  <si>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</si>
  <si>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</si>
  <si>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</si>
  <si>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</si>
  <si>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</si>
  <si>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</si>
  <si>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</si>
  <si>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</si>
  <si>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</si>
  <si>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</si>
  <si>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</si>
  <si>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</si>
  <si>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</si>
  <si>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</si>
  <si>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</si>
  <si>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</si>
  <si>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</si>
  <si>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</si>
  <si>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</si>
  <si>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</si>
  <si>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</si>
  <si>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</si>
  <si>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</si>
  <si>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</si>
  <si>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</si>
  <si>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</si>
  <si>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</si>
  <si>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</si>
  <si>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</si>
  <si>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</si>
  <si>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</si>
  <si>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</si>
  <si>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</si>
  <si>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</si>
  <si>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</si>
  <si>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</si>
  <si>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</si>
  <si>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</si>
  <si>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</si>
  <si>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</si>
  <si>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</si>
  <si>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</si>
  <si>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</si>
  <si>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</si>
  <si>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</si>
  <si>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</si>
  <si>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</si>
  <si>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</si>
  <si>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</si>
  <si>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</si>
  <si>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</si>
  <si>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</si>
  <si>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</si>
  <si>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</si>
  <si>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</si>
  <si>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</si>
  <si>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</si>
  <si>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</si>
  <si>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</si>
  <si>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</si>
  <si>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</si>
  <si>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</si>
  <si>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</si>
  <si>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</si>
  <si>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</si>
  <si>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</si>
  <si>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</si>
  <si>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</si>
  <si>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</si>
  <si>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</si>
  <si>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</si>
  <si>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</si>
  <si>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</si>
  <si>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</si>
  <si>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</si>
  <si>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</si>
  <si>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</si>
  <si>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</si>
  <si>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</si>
  <si>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</si>
  <si>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</si>
  <si>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</si>
  <si>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</si>
  <si>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</si>
  <si>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</si>
  <si>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</si>
  <si>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</si>
  <si>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</si>
  <si>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</si>
  <si>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</si>
  <si>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</si>
  <si>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</si>
  <si>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</si>
  <si>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</si>
  <si>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</si>
  <si>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</si>
  <si>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</si>
  <si>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</si>
  <si>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</si>
  <si>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</si>
  <si>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</si>
  <si>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</si>
  <si>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</si>
  <si>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</si>
  <si>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</si>
  <si>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</si>
  <si>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</si>
  <si>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</si>
  <si>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</si>
  <si>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</si>
  <si>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</si>
  <si>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</si>
  <si>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</si>
  <si>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</si>
  <si>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</si>
  <si>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</si>
  <si>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</si>
  <si>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</si>
  <si>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</si>
  <si>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</si>
  <si>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</si>
  <si>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</si>
  <si>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</si>
  <si>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</si>
  <si>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</si>
  <si>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</si>
  <si>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</si>
  <si>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</si>
  <si>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</si>
  <si>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</si>
  <si>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</si>
  <si>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</si>
  <si>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</si>
  <si>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</si>
  <si>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</si>
  <si>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</si>
  <si>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</si>
  <si>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</si>
  <si>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</si>
  <si>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</si>
  <si>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</si>
  <si>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</si>
  <si>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</si>
  <si>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</si>
  <si>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</si>
  <si>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</si>
  <si>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</si>
  <si>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</si>
  <si>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</si>
  <si>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</si>
  <si>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</si>
  <si>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</si>
  <si>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</si>
  <si>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</si>
  <si>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</si>
  <si>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</si>
  <si>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</si>
  <si>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</si>
  <si>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</si>
  <si>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</si>
  <si>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</si>
  <si>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</si>
  <si>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</si>
  <si>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</si>
  <si>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</si>
  <si>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</si>
  <si>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</si>
  <si>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</si>
  <si>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</si>
  <si>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</si>
  <si>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</si>
  <si>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</si>
  <si>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</si>
  <si>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</si>
  <si>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</si>
  <si>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</si>
  <si>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</si>
  <si>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</si>
  <si>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</si>
  <si>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</si>
  <si>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</si>
  <si>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</si>
  <si>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</si>
  <si>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</si>
  <si>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</si>
  <si>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</si>
  <si>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</si>
  <si>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</si>
  <si>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</si>
  <si>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</si>
  <si>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</si>
  <si>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</si>
  <si>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</si>
  <si>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</si>
  <si>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</si>
  <si>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</si>
  <si>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</si>
  <si>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</si>
  <si>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</si>
  <si>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</si>
  <si>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</si>
  <si>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</si>
  <si>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</si>
  <si>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</si>
  <si>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</si>
  <si>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</si>
  <si>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</si>
  <si>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</si>
  <si>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</si>
  <si>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</si>
  <si>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</si>
  <si>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</si>
  <si>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</si>
  <si>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</si>
  <si>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</si>
  <si>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</si>
  <si>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</si>
  <si>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</si>
  <si>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</si>
  <si>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</si>
  <si>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</si>
  <si>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</si>
  <si>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</si>
  <si>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</si>
  <si>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</si>
  <si>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</si>
  <si>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</si>
  <si>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</si>
  <si>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</si>
  <si>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</si>
  <si>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</si>
  <si>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</si>
  <si>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</si>
  <si>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</si>
  <si>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</si>
  <si>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</si>
  <si>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</si>
  <si>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</si>
  <si>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</si>
  <si>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</si>
  <si>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</si>
  <si>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</si>
  <si>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</si>
  <si>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</si>
  <si>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</si>
  <si>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</si>
  <si>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</si>
  <si>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</si>
  <si>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</si>
  <si>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</si>
  <si>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</si>
  <si>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</si>
  <si>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</si>
  <si>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</si>
  <si>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</si>
  <si>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</si>
  <si>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</si>
  <si>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</si>
  <si>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</si>
  <si>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</si>
  <si>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</si>
  <si>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</si>
  <si>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</si>
  <si>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</si>
  <si>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</si>
  <si>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</si>
  <si>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</si>
  <si>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</si>
  <si>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</si>
  <si>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</si>
  <si>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</si>
  <si>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</si>
  <si>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</si>
  <si>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</si>
  <si>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</si>
  <si>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</si>
  <si>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</si>
  <si>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</si>
  <si>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</si>
  <si>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</si>
  <si>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</si>
  <si>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</si>
  <si>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</si>
  <si>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</si>
  <si>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</si>
  <si>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</si>
  <si>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</si>
  <si>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</si>
  <si>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</si>
  <si>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</si>
  <si>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</si>
  <si>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</si>
  <si>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</si>
  <si>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</si>
  <si>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</si>
  <si>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</si>
  <si>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</si>
  <si>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</si>
  <si>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</si>
  <si>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</si>
  <si>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</si>
  <si>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</si>
  <si>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</si>
  <si>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</si>
  <si>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</si>
  <si>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</si>
  <si>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</si>
  <si>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</si>
  <si>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</si>
  <si>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</si>
  <si>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</si>
  <si>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</si>
  <si>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</si>
  <si>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</si>
  <si>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</si>
  <si>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</si>
  <si>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</si>
  <si>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</si>
  <si>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</si>
  <si>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</si>
  <si>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</si>
  <si>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</si>
  <si>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</si>
  <si>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</si>
  <si>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</si>
  <si>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</si>
  <si>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</si>
  <si>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</si>
  <si>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</si>
  <si>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</si>
  <si>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</si>
  <si>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</si>
  <si>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</si>
  <si>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</si>
  <si>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</si>
  <si>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</si>
  <si>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</si>
  <si>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</si>
  <si>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</si>
  <si>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</si>
  <si>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</si>
  <si>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</si>
  <si>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</si>
  <si>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</si>
  <si>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</si>
  <si>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</si>
  <si>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</si>
  <si>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</si>
  <si>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</si>
  <si>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</si>
  <si>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</si>
  <si>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</si>
  <si>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</si>
  <si>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</si>
  <si>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</si>
  <si>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</si>
  <si>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</si>
  <si>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</si>
  <si>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</si>
  <si>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</si>
  <si>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</si>
  <si>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</si>
  <si>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</si>
  <si>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</si>
  <si>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</si>
  <si>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</si>
  <si>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</si>
  <si>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</si>
  <si>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</si>
  <si>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</si>
  <si>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</si>
  <si>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</si>
  <si>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</si>
  <si>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</si>
  <si>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</si>
  <si>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</si>
  <si>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</si>
  <si>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</si>
  <si>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</si>
  <si>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</si>
  <si>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</si>
  <si>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</si>
  <si>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</si>
  <si>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</si>
  <si>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</si>
  <si>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</si>
  <si>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</si>
  <si>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</si>
  <si>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</si>
  <si>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</si>
  <si>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</si>
  <si>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</si>
  <si>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</si>
  <si>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</si>
  <si>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</si>
  <si>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</si>
  <si>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</si>
  <si>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</si>
  <si>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</si>
  <si>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</si>
  <si>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</si>
  <si>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</si>
  <si>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</si>
  <si>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</si>
  <si>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</si>
  <si>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</si>
  <si>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</si>
  <si>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</si>
  <si>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</si>
  <si>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</si>
  <si>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</si>
  <si>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</si>
  <si>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</si>
  <si>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</si>
  <si>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</si>
  <si>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</si>
  <si>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</si>
  <si>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</si>
  <si>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</si>
  <si>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</si>
  <si>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</si>
  <si>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</si>
  <si>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</si>
  <si>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</si>
  <si>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</si>
  <si>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</si>
  <si>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</si>
  <si>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</si>
  <si>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</si>
  <si>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</si>
  <si>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</si>
  <si>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</si>
  <si>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</si>
  <si>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</si>
  <si>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</si>
  <si>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</si>
  <si>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</si>
  <si>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</si>
  <si>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</si>
  <si>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</si>
  <si>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</si>
  <si>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</si>
  <si>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</si>
  <si>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</si>
  <si>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</si>
  <si>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</si>
  <si>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</si>
  <si>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</si>
  <si>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</si>
  <si>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</si>
  <si>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</si>
  <si>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</si>
  <si>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</si>
  <si>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</si>
  <si>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</si>
  <si>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</si>
  <si>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</si>
  <si>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</si>
  <si>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</si>
  <si>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</si>
  <si>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</si>
  <si>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</si>
  <si>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</si>
  <si>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</si>
  <si>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</si>
  <si>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</si>
  <si>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</si>
  <si>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</si>
  <si>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</si>
  <si>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</si>
  <si>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</si>
  <si>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</si>
  <si>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</si>
  <si>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</si>
  <si>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</si>
  <si>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</si>
  <si>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</si>
  <si>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</si>
  <si>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</si>
  <si>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</si>
  <si>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</si>
  <si>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</si>
  <si>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</si>
  <si>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</si>
  <si>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</si>
  <si>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</si>
  <si>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</si>
  <si>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</si>
  <si>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</si>
  <si>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</si>
  <si>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</si>
  <si>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</si>
  <si>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</si>
  <si>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</si>
  <si>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</si>
  <si>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</si>
  <si>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</si>
  <si>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</si>
  <si>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</si>
  <si>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</si>
  <si>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</si>
  <si>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</si>
  <si>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</si>
  <si>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</si>
  <si>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</si>
  <si>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</si>
  <si>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</si>
  <si>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</si>
  <si>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</si>
  <si>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</si>
  <si>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</si>
  <si>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</si>
  <si>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</si>
  <si>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</si>
  <si>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</si>
  <si>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</si>
  <si>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</si>
  <si>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</si>
  <si>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</si>
  <si>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</si>
  <si>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</si>
  <si>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</si>
  <si>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</si>
  <si>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</si>
  <si>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</si>
  <si>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</si>
  <si>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</si>
  <si>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</si>
  <si>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</si>
  <si>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</si>
  <si>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</si>
  <si>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</si>
  <si>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</si>
  <si>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</si>
  <si>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</si>
  <si>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</si>
  <si>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</si>
  <si>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</si>
  <si>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</si>
  <si>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</si>
  <si>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</si>
  <si>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</si>
  <si>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</si>
  <si>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</si>
  <si>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</si>
  <si>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</si>
  <si>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</si>
  <si>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</si>
  <si>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</si>
  <si>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</si>
  <si>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</si>
  <si>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</si>
  <si>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</si>
  <si>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</si>
  <si>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</si>
  <si>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</si>
  <si>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</si>
  <si>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</si>
  <si>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</si>
  <si>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</si>
  <si>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</si>
  <si>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</si>
  <si>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</si>
  <si>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</si>
  <si>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</si>
  <si>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</si>
  <si>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</si>
  <si>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</si>
  <si>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</si>
  <si>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</si>
  <si>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</si>
  <si>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</si>
  <si>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</si>
  <si>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</si>
  <si>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</si>
  <si>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</si>
  <si>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</si>
  <si>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</si>
  <si>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</si>
  <si>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</si>
  <si>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</si>
  <si>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</si>
  <si>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</si>
  <si>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</si>
  <si>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</si>
  <si>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</si>
  <si>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</si>
  <si>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</si>
  <si>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</si>
  <si>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</si>
  <si>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</si>
  <si>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</si>
  <si>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</si>
  <si>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</si>
  <si>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</si>
  <si>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</si>
  <si>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</si>
  <si>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</si>
  <si>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</si>
  <si>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</si>
  <si>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</si>
  <si>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</si>
  <si>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</si>
  <si>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</si>
  <si>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</si>
  <si>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</si>
  <si>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</si>
  <si>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</si>
  <si>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</si>
  <si>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</si>
  <si>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</si>
  <si>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</si>
  <si>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</si>
  <si>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</si>
  <si>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</si>
  <si>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</si>
  <si>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</si>
  <si>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</si>
  <si>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</si>
  <si>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</si>
  <si>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</si>
  <si>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</si>
  <si>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</si>
  <si>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</si>
  <si>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</si>
  <si>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</si>
  <si>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</si>
  <si>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</si>
  <si>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</si>
  <si>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</si>
  <si>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</si>
  <si>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</si>
  <si>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</si>
  <si>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</si>
  <si>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</si>
  <si>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</si>
  <si>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</si>
  <si>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</si>
  <si>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</si>
  <si>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</si>
  <si>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</si>
  <si>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</si>
  <si>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</si>
  <si>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</si>
  <si>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</si>
  <si>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</si>
  <si>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</si>
  <si>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</si>
  <si>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</si>
  <si>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</si>
  <si>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</si>
  <si>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</si>
  <si>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</si>
  <si>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</si>
  <si>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</si>
  <si>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</si>
  <si>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</si>
  <si>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</si>
  <si>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</si>
  <si>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</si>
  <si>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</si>
  <si>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</si>
  <si>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</si>
  <si>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</si>
  <si>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</si>
  <si>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</si>
  <si>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</si>
  <si>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</si>
  <si>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</si>
  <si>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</si>
  <si>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</si>
  <si>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</si>
  <si>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</si>
  <si>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</si>
  <si>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</si>
  <si>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</si>
  <si>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</si>
  <si>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</si>
  <si>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</si>
  <si>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</si>
  <si>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</si>
  <si>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</si>
  <si>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</si>
  <si>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</si>
  <si>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</si>
  <si>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</si>
  <si>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</si>
  <si>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</si>
  <si>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</si>
  <si>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</si>
  <si>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</si>
  <si>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</si>
  <si>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</si>
  <si>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</si>
  <si>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</si>
  <si>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</si>
  <si>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</si>
  <si>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</si>
  <si>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</si>
  <si>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</si>
  <si>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</si>
  <si>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</si>
  <si>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</si>
  <si>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</si>
  <si>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</si>
  <si>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</si>
  <si>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</si>
  <si>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</si>
  <si>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</si>
  <si>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</si>
  <si>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</si>
  <si>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</si>
  <si>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</si>
  <si>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</si>
  <si>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</si>
  <si>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</si>
  <si>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</si>
  <si>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</si>
  <si>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</si>
  <si>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</si>
  <si>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</si>
  <si>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</si>
  <si>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</si>
  <si>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</si>
  <si>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</si>
  <si>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</si>
  <si>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</si>
  <si>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</si>
  <si>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</si>
  <si>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</si>
  <si>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</si>
  <si>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</si>
  <si>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</si>
  <si>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</si>
  <si>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</si>
  <si>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</si>
  <si>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</si>
  <si>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</si>
  <si>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</si>
  <si>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</si>
  <si>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</si>
  <si>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</si>
  <si>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</si>
  <si>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</si>
  <si>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</si>
  <si>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</si>
  <si>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</si>
  <si>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</si>
  <si>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</si>
  <si>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</si>
  <si>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</si>
  <si>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</si>
  <si>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</si>
  <si>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</si>
  <si>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</si>
  <si>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</si>
  <si>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</si>
  <si>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</si>
  <si>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</si>
  <si>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</si>
  <si>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</si>
  <si>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</si>
  <si>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</si>
  <si>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</si>
  <si>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</si>
  <si>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</si>
  <si>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</si>
  <si>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</si>
  <si>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</si>
  <si>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</si>
  <si>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</si>
  <si>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</si>
  <si>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</si>
  <si>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</si>
  <si>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</si>
  <si>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</si>
  <si>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</si>
  <si>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</si>
  <si>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</si>
  <si>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</si>
  <si>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</si>
  <si>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</si>
  <si>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</si>
  <si>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</si>
  <si>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</si>
  <si>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</si>
  <si>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</si>
  <si>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</si>
  <si>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</si>
  <si>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</si>
  <si>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</si>
  <si>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</si>
  <si>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</si>
  <si>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</si>
  <si>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</si>
  <si>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</si>
  <si>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</si>
  <si>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</si>
  <si>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</si>
  <si>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</si>
  <si>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</si>
  <si>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</si>
  <si>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</si>
  <si>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</si>
  <si>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</si>
  <si>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</si>
  <si>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</si>
  <si>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</si>
  <si>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</si>
  <si>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</si>
  <si>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</si>
  <si>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</si>
  <si>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</si>
  <si>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</si>
  <si>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</si>
  <si>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</si>
  <si>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</si>
  <si>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</si>
  <si>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</si>
  <si>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</si>
  <si>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</si>
  <si>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</si>
  <si>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</si>
  <si>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</si>
  <si>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</si>
  <si>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</si>
  <si>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</si>
  <si>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</si>
  <si>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</si>
  <si>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</si>
  <si>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</si>
  <si>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</si>
  <si>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</si>
  <si>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</si>
  <si>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</si>
  <si>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</si>
  <si>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</si>
  <si>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</si>
  <si>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</si>
  <si>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</si>
  <si>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</si>
  <si>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</si>
  <si>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</si>
  <si>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</si>
  <si>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</si>
  <si>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</si>
  <si>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</si>
  <si>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</si>
  <si>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</si>
  <si>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</si>
  <si>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</si>
  <si>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</si>
  <si>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</si>
  <si>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</si>
  <si>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</si>
  <si>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</si>
  <si>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</si>
  <si>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</si>
  <si>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</si>
  <si>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</si>
  <si>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</si>
  <si>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</si>
  <si>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</si>
  <si>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</si>
  <si>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</si>
  <si>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</si>
  <si>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</si>
  <si>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</si>
  <si>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</si>
  <si>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</si>
  <si>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</si>
  <si>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</si>
  <si>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</si>
  <si>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</si>
  <si>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</si>
  <si>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</si>
  <si>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</si>
  <si>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</si>
  <si>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</si>
  <si>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</si>
  <si>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</si>
  <si>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</si>
  <si>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</si>
  <si>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</si>
  <si>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</si>
  <si>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</si>
  <si>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</si>
  <si>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</si>
  <si>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</si>
  <si>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</si>
  <si>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</si>
  <si>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</si>
  <si>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</si>
  <si>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</si>
  <si>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</si>
  <si>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</si>
  <si>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</si>
  <si>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</si>
  <si>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</si>
  <si>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</si>
  <si>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</si>
  <si>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</si>
  <si>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</si>
  <si>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</si>
  <si>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</si>
  <si>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</si>
  <si>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</si>
  <si>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</si>
  <si>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</si>
  <si>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</si>
  <si>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</si>
  <si>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</si>
  <si>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</si>
  <si>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</si>
  <si>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</si>
  <si>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</si>
  <si>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</si>
  <si>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</si>
  <si>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</si>
  <si>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</si>
  <si>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</si>
  <si>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</si>
  <si>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</si>
  <si>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</si>
  <si>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</si>
  <si>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</si>
  <si>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</si>
  <si>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</si>
  <si>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</si>
  <si>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</si>
  <si>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</si>
  <si>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</si>
  <si>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</si>
  <si>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</si>
  <si>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</si>
  <si>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</si>
  <si>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</si>
  <si>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</si>
  <si>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</si>
  <si>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</si>
  <si>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</si>
  <si>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</si>
  <si>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</si>
  <si>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</si>
  <si>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</si>
  <si>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</si>
  <si>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</si>
  <si>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</si>
  <si>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</si>
  <si>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</si>
  <si>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</si>
  <si>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</si>
  <si>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</si>
  <si>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</si>
  <si>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</si>
  <si>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</si>
  <si>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</si>
  <si>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</si>
  <si>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</si>
  <si>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</si>
  <si>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</si>
  <si>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</si>
  <si>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</si>
  <si>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</si>
  <si>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</si>
  <si>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</si>
  <si>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</si>
  <si>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</si>
  <si>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</si>
  <si>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</si>
  <si>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</si>
  <si>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</si>
  <si>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</si>
  <si>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</si>
  <si>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</si>
  <si>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</si>
  <si>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</si>
  <si>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</si>
  <si>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</si>
  <si>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</si>
  <si>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</si>
  <si>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</si>
  <si>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</si>
  <si>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</si>
  <si>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</si>
  <si>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</si>
  <si>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</si>
  <si>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</si>
  <si>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</si>
  <si>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</si>
  <si>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</si>
  <si>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</si>
  <si>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</si>
  <si>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</si>
  <si>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</si>
  <si>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</si>
  <si>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</si>
  <si>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</si>
  <si>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</si>
  <si>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</si>
  <si>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</si>
  <si>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</si>
  <si>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</si>
  <si>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</si>
  <si>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</si>
  <si>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</si>
  <si>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</si>
  <si>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</si>
  <si>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</si>
  <si>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</si>
  <si>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</si>
  <si>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</si>
  <si>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</si>
  <si>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</si>
  <si>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</si>
  <si>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</si>
  <si>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</si>
  <si>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</si>
  <si>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</si>
  <si>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</si>
  <si>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</si>
  <si>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</si>
  <si>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</si>
  <si>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</si>
  <si>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</si>
  <si>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</si>
  <si>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</si>
  <si>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</si>
  <si>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</si>
  <si>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</si>
  <si>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</si>
  <si>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</si>
  <si>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</si>
  <si>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</si>
  <si>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</si>
  <si>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</si>
  <si>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</si>
  <si>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</si>
  <si>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</si>
  <si>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</si>
  <si>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</si>
  <si>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</si>
  <si>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</si>
  <si>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</si>
  <si>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</si>
  <si>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</si>
  <si>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</si>
  <si>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</si>
  <si>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</si>
  <si>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</si>
  <si>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</si>
  <si>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</si>
  <si>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</si>
  <si>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</si>
  <si>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</si>
  <si>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</si>
  <si>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</si>
  <si>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</si>
  <si>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</si>
  <si>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</si>
  <si>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</si>
  <si>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</si>
  <si>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</si>
  <si>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</si>
  <si>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</si>
  <si>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</si>
  <si>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</si>
  <si>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</si>
  <si>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</si>
  <si>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</si>
  <si>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</si>
  <si>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</si>
  <si>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</si>
  <si>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</si>
  <si>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</si>
  <si>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</si>
  <si>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</si>
  <si>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</si>
  <si>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</si>
  <si>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</si>
  <si>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</si>
  <si>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</si>
  <si>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</si>
  <si>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</si>
  <si>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</si>
  <si>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</si>
  <si>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</si>
  <si>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</si>
  <si>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</si>
  <si>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</si>
  <si>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</si>
  <si>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</si>
  <si>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</si>
  <si>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</si>
  <si>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</si>
  <si>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</si>
  <si>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</si>
  <si>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</si>
  <si>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</si>
  <si>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</si>
  <si>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</si>
  <si>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</si>
  <si>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</si>
  <si>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</si>
  <si>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</si>
  <si>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</si>
  <si>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</si>
  <si>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</si>
  <si>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</si>
  <si>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</si>
  <si>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</si>
  <si>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</si>
  <si>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</si>
  <si>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</si>
  <si>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</si>
  <si>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</si>
  <si>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</si>
  <si>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</si>
  <si>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</si>
  <si>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</si>
  <si>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</si>
  <si>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</si>
  <si>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</si>
  <si>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</si>
  <si>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</si>
  <si>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</si>
  <si>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</si>
  <si>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</si>
  <si>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</si>
  <si>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</si>
  <si>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</si>
  <si>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</si>
  <si>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</si>
  <si>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</si>
  <si>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</si>
  <si>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</si>
  <si>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</si>
  <si>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</si>
  <si>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</si>
  <si>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</si>
  <si>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</si>
  <si>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</si>
  <si>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</si>
  <si>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</si>
  <si>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</si>
  <si>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</si>
  <si>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</si>
  <si>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</si>
  <si>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</si>
  <si>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</si>
  <si>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</si>
  <si>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</si>
  <si>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</si>
  <si>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</si>
  <si>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</si>
  <si>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</si>
  <si>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</si>
  <si>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</si>
  <si>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</si>
  <si>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</si>
  <si>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</si>
  <si>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</si>
  <si>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</si>
  <si>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</si>
  <si>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</si>
  <si>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</si>
  <si>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</si>
  <si>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</si>
  <si>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</si>
  <si>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</si>
  <si>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</si>
  <si>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</si>
  <si>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</si>
  <si>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</si>
  <si>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</si>
  <si>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</si>
  <si>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</si>
  <si>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</si>
  <si>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</si>
  <si>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</si>
  <si>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</si>
  <si>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</si>
  <si>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</si>
  <si>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</si>
  <si>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</si>
  <si>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</si>
  <si>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</si>
  <si>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</si>
  <si>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</si>
  <si>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</si>
  <si>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</si>
  <si>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</si>
  <si>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</si>
  <si>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</si>
  <si>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</si>
  <si>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</si>
  <si>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</si>
  <si>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</si>
  <si>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</si>
  <si>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</si>
  <si>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</si>
  <si>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</si>
  <si>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</si>
  <si>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</si>
  <si>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</si>
  <si>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</si>
  <si>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</si>
  <si>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</si>
  <si>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</si>
  <si>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</si>
  <si>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</si>
  <si>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</si>
  <si>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</si>
  <si>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</si>
  <si>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</si>
  <si>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</si>
  <si>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</si>
  <si>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</si>
  <si>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</si>
  <si>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</si>
  <si>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</si>
  <si>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</si>
  <si>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</si>
  <si>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</si>
  <si>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</si>
  <si>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</si>
  <si>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</si>
  <si>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</si>
  <si>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</si>
  <si>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</si>
  <si>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</si>
  <si>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</si>
  <si>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</si>
  <si>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</si>
  <si>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</si>
  <si>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</si>
  <si>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</si>
  <si>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</si>
  <si>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</si>
  <si>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</si>
  <si>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</si>
  <si>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</si>
  <si>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</si>
  <si>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</si>
  <si>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</si>
  <si>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</si>
  <si>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</si>
  <si>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</si>
  <si>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</si>
  <si>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</si>
  <si>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</si>
  <si>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</si>
  <si>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</si>
  <si>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</si>
  <si>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</si>
  <si>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</si>
  <si>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</si>
  <si>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</si>
  <si>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</si>
  <si>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</si>
  <si>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</si>
  <si>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</si>
  <si>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</si>
  <si>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</si>
  <si>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</si>
  <si>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</si>
  <si>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</si>
  <si>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</si>
  <si>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</si>
  <si>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</si>
  <si>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</si>
  <si>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</si>
  <si>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</si>
  <si>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</si>
  <si>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</si>
  <si>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</si>
  <si>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</si>
  <si>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</si>
  <si>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</si>
  <si>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</si>
  <si>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</si>
  <si>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</si>
  <si>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</si>
  <si>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</si>
  <si>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</si>
  <si>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</si>
  <si>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</si>
  <si>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</si>
  <si>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</si>
  <si>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</si>
  <si>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</si>
  <si>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</si>
  <si>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</si>
  <si>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</si>
  <si>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</si>
  <si>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</si>
  <si>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</si>
  <si>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</si>
  <si>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</si>
  <si>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</si>
  <si>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</si>
  <si>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</si>
  <si>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</si>
  <si>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</si>
  <si>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</si>
  <si>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</si>
  <si>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</si>
  <si>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</si>
  <si>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</si>
  <si>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</si>
  <si>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</si>
  <si>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</si>
  <si>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</si>
  <si>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</si>
  <si>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</si>
  <si>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</si>
  <si>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</si>
  <si>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</si>
  <si>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</si>
  <si>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</si>
  <si>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</si>
  <si>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</si>
  <si>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</si>
  <si>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</si>
  <si>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</si>
  <si>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</si>
  <si>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</si>
  <si>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</si>
  <si>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</si>
  <si>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</si>
  <si>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</si>
  <si>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</si>
  <si>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</si>
  <si>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</si>
  <si>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</si>
  <si>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</si>
  <si>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</si>
  <si>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</si>
  <si>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</si>
  <si>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</si>
  <si>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</si>
  <si>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</si>
  <si>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</si>
  <si>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</si>
  <si>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</si>
  <si>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</si>
  <si>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</si>
  <si>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</si>
  <si>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</si>
  <si>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</si>
  <si>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</si>
  <si>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</si>
  <si>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</si>
  <si>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</si>
  <si>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</si>
  <si>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</si>
  <si>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</si>
  <si>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</si>
  <si>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</si>
  <si>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</si>
  <si>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</si>
  <si>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</si>
  <si>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</si>
  <si>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</si>
  <si>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</si>
  <si>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</si>
  <si>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</si>
  <si>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</si>
  <si>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</si>
  <si>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</si>
  <si>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</si>
  <si>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</si>
  <si>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</si>
  <si>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</si>
  <si>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</si>
  <si>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</si>
  <si>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</si>
  <si>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</si>
  <si>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</si>
  <si>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</si>
  <si>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</si>
  <si>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</si>
  <si>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</si>
  <si>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</si>
  <si>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</si>
  <si>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</si>
  <si>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</si>
  <si>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</si>
  <si>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</si>
  <si>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</si>
  <si>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</si>
  <si>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</si>
  <si>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</si>
  <si>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</si>
  <si>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</si>
  <si>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</si>
  <si>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</si>
  <si>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</si>
  <si>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</si>
  <si>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</si>
  <si>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</si>
  <si>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</si>
  <si>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</si>
  <si>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</si>
  <si>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</si>
  <si>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</si>
  <si>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</si>
  <si>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</si>
  <si>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</si>
  <si>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</si>
  <si>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</si>
  <si>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</si>
  <si>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</si>
  <si>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</si>
  <si>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</si>
  <si>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</si>
  <si>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</si>
  <si>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</si>
  <si>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</si>
  <si>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</si>
  <si>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</si>
  <si>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</si>
  <si>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</si>
  <si>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</si>
  <si>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</si>
  <si>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</si>
  <si>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</si>
  <si>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</si>
  <si>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</si>
  <si>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</si>
  <si>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</si>
  <si>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</si>
  <si>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</si>
  <si>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</si>
  <si>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</si>
  <si>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</si>
  <si>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</si>
  <si>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</si>
  <si>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</si>
  <si>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</si>
  <si>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</si>
  <si>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</si>
  <si>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</si>
  <si>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</si>
  <si>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</si>
  <si>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</si>
  <si>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</si>
  <si>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</si>
  <si>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</si>
  <si>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</si>
  <si>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</si>
  <si>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</si>
  <si>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</si>
  <si>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</si>
  <si>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</si>
  <si>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</si>
  <si>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</si>
  <si>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</si>
  <si>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</si>
  <si>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</si>
  <si>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</si>
  <si>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</si>
  <si>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</si>
  <si>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</si>
  <si>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</si>
  <si>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</si>
  <si>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</si>
  <si>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</si>
  <si>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</si>
  <si>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</si>
  <si>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</si>
  <si>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</si>
  <si>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</si>
  <si>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</si>
  <si>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</si>
  <si>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</si>
  <si>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</si>
  <si>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</si>
  <si>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</si>
  <si>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</si>
  <si>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</si>
  <si>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</si>
  <si>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</si>
  <si>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</si>
  <si>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</si>
  <si>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</si>
  <si>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</si>
  <si>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</si>
  <si>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</si>
  <si>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</si>
  <si>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</si>
  <si>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</si>
  <si>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</si>
  <si>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</si>
  <si>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</si>
  <si>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</si>
  <si>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</si>
  <si>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</si>
  <si>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</si>
  <si>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</si>
  <si>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</si>
  <si>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</si>
  <si>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</si>
  <si>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</si>
  <si>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</si>
  <si>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</si>
  <si>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</si>
  <si>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</si>
  <si>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</si>
  <si>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</si>
  <si>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</si>
  <si>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</si>
  <si>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</si>
  <si>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</si>
  <si>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</si>
  <si>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</si>
  <si>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</si>
  <si>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</si>
  <si>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</si>
  <si>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</si>
  <si>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</si>
  <si>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</si>
  <si>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</si>
  <si>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</si>
  <si>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</si>
  <si>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</si>
  <si>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</si>
  <si>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</si>
  <si>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</si>
  <si>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</si>
  <si>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</si>
  <si>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</si>
  <si>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</si>
  <si>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</si>
  <si>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</si>
  <si>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</si>
  <si>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</si>
  <si>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</si>
  <si>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</si>
  <si>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</si>
  <si>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</si>
  <si>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</si>
  <si>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</si>
  <si>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</si>
  <si>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</si>
  <si>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</si>
  <si>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</si>
  <si>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</si>
  <si>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</si>
  <si>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</si>
  <si>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</si>
  <si>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</si>
  <si>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</si>
  <si>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</si>
  <si>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</si>
  <si>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</si>
  <si>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</si>
  <si>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</si>
  <si>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</si>
  <si>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</si>
  <si>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</si>
  <si>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</si>
  <si>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</si>
  <si>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</si>
  <si>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</si>
  <si>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</si>
  <si>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</si>
  <si>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</si>
  <si>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</si>
  <si>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</si>
  <si>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</si>
  <si>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</si>
  <si>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</si>
  <si>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</si>
  <si>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</si>
  <si>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</si>
  <si>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</si>
  <si>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</si>
  <si>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</si>
  <si>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</si>
  <si>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</si>
  <si>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</si>
  <si>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</si>
  <si>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</si>
  <si>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</si>
  <si>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</si>
  <si>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</si>
  <si>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</si>
  <si>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</si>
  <si>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</si>
  <si>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</si>
  <si>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</si>
  <si>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</si>
  <si>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</si>
  <si>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</si>
  <si>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</si>
  <si>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</si>
  <si>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</si>
  <si>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</si>
  <si>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</si>
  <si>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</si>
  <si>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</si>
  <si>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</si>
  <si>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</si>
  <si>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</si>
  <si>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</si>
  <si>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</si>
  <si>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</si>
  <si>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</si>
  <si>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</si>
  <si>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</si>
  <si>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</si>
  <si>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</si>
  <si>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</si>
  <si>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</si>
  <si>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</si>
  <si>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</si>
  <si>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</si>
  <si>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</si>
  <si>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</si>
  <si>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</si>
  <si>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</si>
  <si>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</si>
  <si>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</si>
  <si>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</si>
  <si>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</si>
  <si>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</si>
  <si>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</si>
  <si>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</si>
  <si>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</si>
  <si>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</si>
  <si>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</si>
  <si>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</si>
  <si>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</si>
  <si>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</si>
  <si>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</si>
  <si>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</si>
  <si>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</si>
  <si>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</si>
  <si>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</si>
  <si>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</si>
  <si>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</si>
  <si>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</si>
  <si>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</si>
  <si>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</si>
  <si>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</si>
  <si>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</si>
  <si>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</si>
  <si>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</si>
  <si>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</si>
  <si>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</si>
  <si>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</si>
  <si>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</si>
  <si>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</si>
  <si>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</si>
  <si>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</si>
  <si>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</si>
  <si>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</si>
  <si>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</si>
  <si>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</si>
  <si>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</si>
  <si>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</si>
  <si>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</si>
  <si>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</si>
  <si>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</si>
  <si>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</si>
  <si>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</si>
  <si>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</si>
  <si>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</si>
  <si>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</si>
  <si>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</si>
  <si>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</si>
  <si>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</si>
  <si>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</si>
  <si>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</si>
  <si>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</si>
  <si>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</si>
  <si>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</si>
  <si>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</si>
  <si>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</si>
  <si>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</si>
  <si>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</si>
  <si>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</si>
  <si>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</si>
  <si>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</si>
  <si>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</si>
  <si>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</si>
  <si>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</si>
  <si>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</si>
  <si>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</si>
  <si>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</si>
  <si>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</si>
  <si>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</si>
  <si>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</si>
  <si>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</si>
  <si>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</si>
  <si>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</si>
  <si>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</si>
  <si>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</si>
  <si>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</si>
  <si>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</si>
  <si>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</si>
  <si>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</si>
  <si>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</si>
  <si>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</si>
  <si>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</si>
  <si>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</si>
  <si>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</si>
  <si>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</si>
  <si>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</si>
  <si>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</si>
  <si>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</si>
  <si>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</si>
  <si>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</si>
  <si>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</si>
  <si>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</si>
  <si>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</si>
  <si>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</si>
  <si>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</si>
  <si>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</si>
  <si>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</si>
  <si>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</si>
  <si>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</si>
  <si>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</si>
  <si>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</si>
  <si>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</si>
  <si>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</si>
  <si>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</si>
  <si>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</si>
  <si>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</si>
  <si>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</si>
  <si>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</si>
  <si>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</si>
  <si>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</si>
  <si>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</si>
  <si>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</si>
  <si>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</si>
  <si>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</si>
  <si>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</si>
  <si>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</si>
  <si>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</si>
  <si>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</si>
  <si>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</si>
  <si>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</si>
  <si>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</si>
  <si>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</si>
  <si>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</si>
  <si>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</si>
  <si>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</si>
  <si>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</si>
  <si>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</si>
  <si>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</si>
  <si>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</si>
  <si>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</si>
  <si>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</si>
  <si>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</si>
  <si>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</si>
  <si>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</si>
  <si>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</si>
  <si>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</si>
  <si>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</si>
  <si>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</si>
  <si>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</si>
  <si>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</si>
  <si>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</si>
  <si>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</si>
  <si>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</si>
  <si>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</si>
  <si>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</si>
  <si>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</si>
  <si>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</si>
  <si>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</si>
  <si>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</si>
  <si>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</si>
  <si>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</si>
  <si>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</si>
  <si>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</si>
  <si>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</si>
  <si>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</si>
  <si>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</si>
  <si>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</si>
  <si>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</si>
  <si>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</si>
  <si>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</si>
  <si>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</si>
  <si>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</si>
  <si>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</si>
  <si>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</si>
  <si>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</si>
  <si>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</si>
  <si>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</si>
  <si>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</si>
  <si>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</si>
  <si>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</si>
  <si>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</si>
  <si>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</si>
  <si>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</si>
  <si>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</si>
  <si>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</si>
  <si>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</si>
  <si>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</si>
  <si>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</si>
  <si>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</si>
  <si>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</si>
  <si>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</si>
  <si>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</si>
  <si>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</si>
  <si>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</si>
  <si>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</si>
  <si>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</si>
  <si>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</si>
  <si>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</si>
  <si>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</si>
  <si>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</si>
  <si>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</si>
  <si>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</si>
  <si>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</si>
  <si>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</si>
  <si>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</si>
  <si>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</si>
  <si>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</si>
  <si>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</si>
  <si>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</si>
  <si>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</si>
  <si>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</si>
  <si>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</si>
  <si>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</si>
  <si>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</si>
  <si>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</si>
  <si>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</si>
  <si>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</si>
  <si>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</si>
  <si>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</si>
  <si>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</si>
  <si>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</si>
  <si>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</si>
  <si>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</si>
  <si>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</si>
  <si>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</si>
  <si>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</si>
  <si>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</si>
  <si>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</si>
  <si>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</si>
  <si>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</si>
  <si>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</si>
  <si>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</si>
  <si>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</si>
  <si>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</si>
  <si>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</si>
  <si>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</si>
  <si>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</si>
  <si>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</si>
  <si>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</si>
  <si>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</si>
  <si>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</si>
  <si>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</si>
  <si>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</si>
  <si>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</si>
  <si>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</si>
  <si>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</si>
  <si>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</si>
  <si>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</si>
  <si>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</si>
  <si>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</si>
  <si>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</si>
  <si>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</si>
  <si>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</si>
  <si>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</si>
  <si>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</si>
  <si>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</si>
  <si>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</si>
  <si>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</si>
  <si>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</si>
  <si>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</si>
  <si>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</si>
  <si>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</si>
  <si>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</si>
  <si>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</si>
  <si>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</si>
  <si>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</si>
  <si>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</si>
  <si>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</si>
  <si>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</si>
  <si>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</si>
  <si>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</si>
  <si>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</si>
  <si>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</si>
  <si>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</si>
  <si>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</si>
  <si>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</si>
  <si>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</si>
  <si>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</si>
  <si>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</si>
  <si>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</si>
  <si>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</si>
  <si>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</si>
  <si>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</si>
  <si>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</si>
  <si>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</si>
  <si>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</si>
  <si>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</si>
  <si>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</si>
  <si>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</si>
  <si>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</si>
  <si>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</si>
  <si>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</si>
  <si>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</si>
  <si>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</si>
  <si>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</si>
  <si>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</si>
  <si>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</si>
  <si>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</si>
  <si>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</si>
  <si>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</si>
  <si>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</si>
  <si>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</si>
  <si>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</si>
  <si>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</si>
  <si>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</si>
  <si>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</si>
  <si>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</si>
  <si>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</si>
  <si>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</si>
  <si>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</si>
  <si>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</si>
  <si>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</si>
  <si>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</si>
  <si>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</si>
  <si>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</si>
  <si>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</si>
  <si>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</si>
  <si>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</si>
  <si>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</si>
  <si>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</si>
  <si>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</si>
  <si>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</si>
  <si>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</si>
  <si>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</si>
  <si>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</si>
  <si>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</si>
  <si>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</si>
  <si>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</si>
  <si>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</si>
  <si>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</si>
  <si>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</si>
  <si>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</si>
  <si>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</si>
  <si>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</si>
  <si>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</si>
  <si>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</si>
  <si>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</si>
  <si>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</si>
  <si>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</si>
  <si>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</si>
  <si>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</si>
  <si>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</si>
  <si>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</si>
  <si>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</si>
  <si>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</si>
  <si>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</si>
  <si>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</si>
  <si>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</si>
  <si>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</si>
  <si>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</si>
  <si>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</si>
  <si>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</si>
  <si>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</si>
  <si>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</si>
  <si>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</si>
  <si>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</si>
  <si>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</si>
  <si>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</si>
  <si>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</si>
  <si>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</si>
  <si>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</si>
  <si>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</si>
  <si>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</si>
  <si>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</si>
  <si>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</si>
  <si>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</si>
  <si>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</si>
  <si>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</si>
  <si>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</si>
  <si>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</si>
  <si>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</si>
  <si>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</si>
  <si>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</si>
  <si>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</si>
  <si>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</si>
  <si>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</si>
  <si>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</si>
  <si>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</si>
  <si>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</si>
  <si>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</si>
  <si>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</si>
  <si>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</si>
  <si>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</si>
  <si>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</si>
  <si>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</si>
  <si>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</si>
  <si>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</si>
  <si>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</si>
  <si>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</si>
  <si>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</si>
  <si>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</si>
  <si>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</si>
  <si>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</si>
  <si>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</si>
  <si>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</si>
  <si>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</si>
  <si>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</si>
  <si>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</si>
  <si>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</si>
  <si>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</si>
  <si>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</si>
  <si>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</si>
  <si>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</si>
  <si>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</si>
  <si>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</si>
  <si>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</si>
  <si>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</si>
  <si>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</si>
  <si>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</si>
  <si>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</si>
  <si>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</si>
  <si>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</si>
  <si>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</si>
  <si>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</si>
  <si>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</si>
  <si>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</si>
  <si>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</si>
  <si>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</si>
  <si>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</si>
  <si>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</si>
  <si>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</si>
  <si>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</si>
  <si>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</si>
  <si>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</si>
  <si>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</si>
  <si>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</si>
  <si>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</si>
  <si>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</si>
  <si>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</si>
  <si>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</si>
  <si>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</si>
  <si>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</si>
  <si>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</si>
  <si>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</si>
  <si>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</si>
  <si>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</si>
  <si>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</si>
  <si>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</si>
  <si>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</si>
  <si>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</si>
  <si>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</si>
  <si>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</si>
  <si>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</si>
  <si>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</si>
  <si>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</si>
  <si>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</si>
  <si>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</si>
  <si>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</si>
  <si>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</si>
  <si>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</si>
  <si>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</si>
  <si>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</si>
  <si>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</si>
  <si>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</si>
  <si>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</si>
  <si>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</si>
  <si>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</si>
  <si>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</si>
  <si>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</si>
  <si>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</si>
  <si>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</si>
  <si>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</si>
  <si>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</si>
  <si>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</si>
  <si>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</si>
  <si>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</si>
  <si>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</si>
  <si>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</si>
  <si>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</si>
  <si>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</si>
  <si>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</si>
  <si>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</si>
  <si>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</si>
  <si>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</si>
  <si>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</si>
  <si>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</si>
  <si>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</si>
  <si>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</si>
  <si>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</si>
  <si>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</si>
  <si>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</si>
  <si>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</si>
  <si>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</si>
  <si>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</si>
  <si>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</si>
  <si>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</si>
  <si>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</si>
  <si>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</si>
  <si>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</si>
  <si>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</si>
  <si>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</si>
  <si>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</si>
  <si>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</si>
  <si>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</si>
  <si>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</si>
  <si>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</si>
  <si>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</si>
  <si>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</si>
  <si>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</si>
  <si>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</si>
  <si>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</si>
  <si>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</si>
  <si>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</si>
  <si>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</si>
  <si>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</si>
  <si>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</si>
  <si>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</si>
  <si>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</si>
  <si>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</si>
  <si>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</si>
  <si>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</si>
  <si>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</si>
  <si>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</si>
  <si>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</si>
  <si>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</si>
  <si>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</si>
  <si>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</si>
  <si>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</si>
  <si>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</si>
  <si>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</si>
  <si>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</si>
  <si>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</si>
  <si>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</si>
  <si>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</si>
  <si>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</si>
  <si>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</si>
  <si>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</si>
  <si>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</si>
  <si>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</si>
  <si>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</si>
  <si>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</si>
  <si>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</si>
  <si>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</si>
  <si>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</si>
  <si>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</si>
  <si>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</si>
  <si>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</si>
  <si>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</si>
  <si>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</si>
  <si>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</si>
  <si>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</si>
  <si>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</si>
  <si>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</si>
  <si>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</si>
  <si>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</si>
  <si>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</si>
  <si>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</si>
  <si>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</si>
  <si>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</si>
  <si>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</si>
  <si>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</si>
  <si>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</si>
  <si>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</si>
  <si>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</si>
  <si>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</si>
  <si>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</si>
  <si>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</si>
  <si>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</si>
  <si>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</si>
  <si>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</si>
  <si>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</si>
  <si>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</si>
  <si>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</si>
  <si>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</si>
  <si>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</si>
  <si>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</si>
  <si>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</si>
  <si>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</si>
  <si>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</si>
  <si>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</si>
  <si>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</si>
  <si>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</si>
  <si>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</si>
  <si>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</si>
  <si>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</si>
  <si>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</si>
  <si>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</si>
  <si>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</si>
  <si>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</si>
  <si>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</si>
  <si>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</si>
  <si>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</si>
  <si>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</si>
  <si>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</si>
  <si>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</si>
  <si>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</si>
  <si>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</si>
  <si>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</si>
  <si>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</si>
  <si>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</si>
  <si>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</si>
  <si>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</si>
  <si>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</si>
  <si>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</si>
  <si>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</si>
  <si>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</si>
  <si>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</si>
  <si>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</si>
  <si>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</si>
  <si>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</si>
  <si>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</si>
  <si>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</si>
  <si>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</si>
  <si>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</si>
  <si>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</si>
  <si>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</si>
  <si>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</si>
  <si>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</si>
  <si>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</si>
  <si>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</si>
  <si>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</si>
  <si>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</si>
  <si>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</si>
  <si>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</si>
  <si>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</si>
  <si>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</si>
  <si>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</si>
  <si>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</si>
  <si>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</si>
  <si>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</si>
  <si>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</si>
  <si>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</si>
  <si>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</si>
  <si>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</si>
  <si>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</si>
  <si>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</si>
  <si>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</si>
  <si>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</si>
  <si>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</si>
  <si>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</si>
  <si>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</si>
  <si>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</si>
  <si>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</si>
  <si>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</si>
  <si>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</si>
  <si>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</si>
  <si>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</si>
  <si>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</si>
  <si>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</si>
  <si>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</si>
  <si>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</si>
  <si>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</si>
  <si>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</si>
  <si>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</si>
  <si>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</si>
  <si>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</si>
  <si>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</si>
  <si>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</si>
  <si>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</si>
  <si>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</si>
  <si>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</si>
  <si>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</si>
  <si>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</si>
  <si>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</si>
  <si>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</si>
  <si>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</si>
  <si>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</si>
  <si>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</si>
  <si>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</si>
  <si>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</si>
  <si>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</si>
  <si>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</si>
  <si>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</si>
  <si>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</si>
  <si>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</si>
  <si>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</si>
  <si>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</si>
  <si>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</si>
  <si>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</si>
  <si>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</si>
  <si>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</si>
  <si>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</si>
  <si>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</si>
  <si>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</si>
  <si>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</si>
  <si>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</si>
  <si>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</si>
  <si>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</si>
  <si>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</si>
  <si>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</si>
  <si>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</si>
  <si>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</si>
  <si>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</si>
  <si>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</si>
  <si>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</si>
  <si>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</si>
  <si>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</si>
  <si>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</si>
  <si>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</si>
  <si>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</si>
  <si>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</si>
  <si>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</si>
  <si>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</si>
  <si>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</si>
  <si>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</si>
  <si>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</si>
  <si>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</si>
  <si>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</si>
  <si>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</si>
  <si>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</si>
  <si>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</si>
  <si>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</si>
  <si>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</si>
  <si>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</si>
  <si>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</si>
  <si>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</si>
  <si>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</si>
  <si>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</si>
  <si>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</si>
  <si>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</si>
  <si>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</si>
  <si>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</si>
  <si>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</si>
  <si>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</si>
  <si>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</si>
  <si>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</si>
  <si>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</si>
  <si>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</si>
  <si>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</si>
  <si>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</si>
  <si>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</si>
  <si>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</si>
  <si>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</si>
  <si>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</si>
  <si>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</si>
  <si>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</si>
  <si>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</si>
  <si>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</si>
  <si>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</si>
  <si>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</si>
  <si>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</si>
  <si>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</si>
  <si>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</si>
  <si>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</si>
  <si>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</si>
  <si>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</si>
  <si>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</si>
  <si>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</si>
  <si>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</si>
  <si>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</si>
  <si>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</si>
  <si>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</si>
  <si>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</si>
  <si>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</si>
  <si>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</si>
  <si>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</si>
  <si>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</si>
  <si>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</si>
  <si>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</si>
  <si>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</si>
  <si>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</si>
  <si>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</si>
  <si>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</si>
  <si>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</si>
  <si>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</si>
  <si>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</si>
  <si>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</si>
  <si>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</si>
  <si>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</si>
  <si>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</si>
  <si>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</si>
  <si>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</si>
  <si>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</si>
  <si>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</si>
  <si>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</si>
  <si>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</si>
  <si>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</si>
  <si>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</si>
  <si>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</si>
  <si>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</si>
  <si>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</si>
  <si>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</si>
  <si>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</si>
  <si>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</si>
  <si>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</si>
  <si>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</si>
  <si>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</si>
  <si>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</si>
  <si>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</si>
  <si>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</si>
  <si>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</si>
  <si>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</si>
  <si>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</si>
  <si>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</si>
  <si>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</si>
  <si>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</si>
  <si>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</si>
  <si>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</si>
  <si>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</si>
  <si>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</si>
  <si>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</si>
  <si>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</si>
  <si>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</si>
  <si>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</si>
  <si>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</si>
  <si>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</si>
  <si>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</si>
  <si>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</si>
  <si>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</si>
  <si>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</si>
  <si>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</si>
  <si>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</si>
  <si>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</si>
  <si>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</si>
  <si>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</si>
  <si>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</si>
  <si>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</si>
  <si>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</si>
  <si>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</si>
  <si>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</si>
  <si>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</si>
  <si>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</si>
  <si>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</si>
  <si>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</si>
  <si>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</si>
  <si>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</si>
  <si>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</si>
  <si>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</si>
  <si>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</si>
  <si>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</si>
  <si>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</si>
  <si>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</si>
  <si>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</si>
  <si>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</si>
  <si>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</si>
  <si>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</si>
  <si>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</si>
  <si>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</si>
  <si>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</si>
  <si>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</si>
  <si>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</si>
  <si>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</si>
  <si>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</si>
  <si>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</si>
  <si>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</si>
  <si>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</si>
  <si>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</si>
  <si>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</si>
  <si>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</si>
  <si>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</si>
  <si>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</si>
  <si>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</si>
  <si>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</si>
  <si>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</si>
  <si>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</si>
  <si>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</si>
  <si>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</si>
  <si>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</si>
  <si>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</si>
  <si>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</si>
  <si>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</si>
  <si>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</si>
  <si>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</si>
  <si>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</si>
  <si>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</si>
  <si>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</si>
  <si>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</si>
  <si>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</si>
  <si>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</si>
  <si>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</si>
  <si>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</si>
  <si>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</si>
  <si>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</si>
  <si>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</si>
  <si>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</si>
  <si>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</si>
  <si>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</si>
  <si>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</si>
  <si>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</si>
  <si>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</si>
  <si>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</si>
  <si>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</si>
  <si>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</si>
  <si>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</si>
  <si>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</si>
  <si>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</si>
  <si>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</si>
  <si>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</si>
  <si>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</si>
  <si>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</si>
  <si>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</si>
  <si>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</si>
  <si>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</si>
  <si>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</si>
  <si>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</si>
  <si>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</si>
  <si>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</si>
  <si>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</si>
  <si>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</si>
  <si>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</si>
  <si>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</si>
  <si>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</si>
  <si>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</si>
  <si>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</si>
  <si>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</si>
  <si>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</si>
  <si>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</si>
  <si>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</si>
  <si>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</si>
  <si>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</si>
  <si>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</si>
  <si>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</si>
  <si>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</si>
  <si>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</si>
  <si>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</si>
  <si>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</si>
  <si>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</si>
  <si>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</si>
  <si>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</si>
  <si>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</si>
  <si>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</si>
  <si>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</si>
  <si>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</si>
  <si>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</si>
  <si>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</si>
  <si>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</si>
  <si>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</si>
  <si>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</si>
  <si>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</si>
  <si>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</si>
  <si>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</si>
  <si>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</si>
  <si>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</si>
  <si>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</si>
  <si>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</si>
  <si>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</si>
  <si>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</si>
  <si>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</si>
  <si>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</si>
  <si>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</si>
  <si>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</si>
  <si>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</si>
  <si>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</si>
  <si>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</si>
  <si>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</si>
  <si>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</si>
  <si>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</si>
  <si>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</si>
  <si>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</si>
  <si>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</si>
  <si>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</si>
  <si>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</si>
  <si>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</si>
  <si>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</si>
  <si>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</si>
  <si>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</si>
  <si>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</si>
  <si>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</si>
  <si>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</si>
  <si>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</si>
  <si>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</si>
  <si>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</si>
  <si>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</si>
  <si>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</si>
  <si>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</si>
  <si>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</si>
  <si>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</si>
  <si>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</si>
  <si>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</si>
  <si>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</si>
  <si>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</si>
  <si>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</si>
  <si>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</si>
  <si>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</si>
  <si>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</si>
  <si>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</si>
  <si>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</si>
  <si>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</si>
  <si>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</si>
  <si>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</si>
  <si>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</si>
  <si>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</si>
  <si>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</si>
  <si>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</si>
  <si>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</si>
  <si>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</si>
  <si>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</si>
  <si>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</si>
  <si>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</si>
  <si>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</si>
  <si>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</si>
  <si>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</si>
  <si>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</si>
  <si>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</si>
  <si>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</si>
  <si>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</si>
  <si>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</si>
  <si>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</si>
  <si>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</si>
  <si>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</si>
  <si>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</si>
  <si>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</si>
  <si>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</si>
  <si>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</si>
  <si>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</si>
  <si>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</si>
  <si>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</si>
  <si>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</si>
  <si>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</si>
  <si>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</si>
  <si>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</si>
  <si>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</si>
  <si>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</si>
  <si>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</si>
  <si>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</si>
  <si>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</si>
  <si>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</si>
  <si>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</si>
  <si>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</si>
  <si>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</si>
  <si>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</si>
  <si>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</si>
  <si>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</si>
  <si>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</si>
  <si>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</si>
  <si>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</si>
  <si>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</si>
  <si>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</si>
  <si>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</si>
  <si>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</si>
  <si>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</si>
  <si>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</si>
  <si>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</si>
  <si>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</si>
  <si>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</si>
  <si>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</si>
  <si>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</si>
  <si>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</si>
  <si>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</si>
  <si>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</si>
  <si>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</si>
  <si>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</si>
  <si>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</si>
  <si>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</si>
  <si>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</si>
  <si>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</si>
  <si>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</si>
  <si>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</si>
  <si>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</si>
  <si>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</si>
  <si>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</si>
  <si>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</si>
  <si>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</si>
  <si>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</si>
  <si>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</si>
  <si>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</si>
  <si>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</si>
  <si>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</si>
  <si>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</si>
  <si>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</si>
  <si>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</si>
  <si>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</si>
  <si>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</si>
  <si>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</si>
  <si>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</si>
  <si>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</si>
  <si>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</si>
  <si>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</si>
  <si>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</si>
  <si>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</si>
  <si>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</si>
  <si>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</si>
  <si>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</si>
  <si>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</si>
  <si>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</si>
  <si>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</si>
  <si>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</si>
  <si>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</si>
  <si>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</si>
  <si>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</si>
  <si>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</si>
  <si>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</si>
  <si>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</si>
  <si>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</si>
  <si>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</si>
  <si>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</si>
  <si>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</si>
  <si>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</si>
  <si>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</si>
  <si>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</si>
  <si>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</si>
  <si>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</si>
  <si>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</si>
  <si>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</si>
  <si>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</si>
  <si>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</si>
  <si>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</si>
  <si>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</si>
  <si>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</si>
  <si>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</si>
  <si>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</si>
  <si>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</si>
  <si>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</si>
  <si>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</si>
  <si>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</si>
  <si>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</si>
  <si>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</si>
  <si>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</si>
  <si>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</si>
  <si>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</si>
  <si>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</si>
  <si>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</si>
  <si>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</si>
  <si>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</si>
  <si>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</si>
  <si>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</si>
  <si>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</si>
  <si>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</si>
  <si>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</si>
  <si>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</si>
  <si>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</si>
  <si>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</si>
  <si>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</si>
  <si>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</si>
  <si>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</si>
  <si>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</si>
  <si>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</si>
  <si>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</si>
  <si>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</si>
  <si>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</si>
  <si>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</si>
  <si>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</si>
  <si>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</si>
  <si>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</si>
  <si>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</si>
  <si>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</si>
  <si>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</si>
  <si>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</si>
  <si>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</si>
  <si>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</si>
  <si>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</si>
  <si>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</si>
  <si>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</si>
  <si>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</si>
  <si>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</si>
  <si>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</si>
  <si>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</si>
  <si>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</si>
  <si>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</si>
  <si>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</si>
  <si>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</si>
  <si>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</si>
  <si>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</si>
  <si>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</si>
  <si>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</si>
  <si>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</si>
  <si>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</si>
  <si>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</si>
  <si>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</si>
  <si>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</si>
  <si>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</si>
  <si>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</si>
  <si>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</si>
  <si>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</si>
  <si>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</si>
  <si>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</si>
  <si>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</si>
  <si>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</si>
  <si>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</si>
  <si>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</si>
  <si>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</si>
  <si>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</si>
  <si>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</si>
  <si>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</si>
  <si>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</si>
  <si>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</si>
  <si>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</si>
  <si>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</si>
  <si>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</si>
  <si>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</si>
  <si>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</si>
  <si>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</si>
  <si>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</si>
  <si>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</si>
  <si>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</si>
  <si>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</si>
  <si>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</si>
  <si>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</si>
  <si>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</si>
  <si>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</si>
  <si>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</si>
  <si>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</si>
  <si>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</si>
  <si>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</si>
  <si>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</si>
  <si>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</si>
  <si>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</si>
  <si>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</si>
  <si>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</si>
  <si>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</si>
  <si>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</si>
  <si>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</si>
  <si>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</si>
  <si>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</si>
  <si>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</si>
  <si>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</si>
  <si>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</si>
  <si>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</si>
  <si>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</si>
  <si>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</si>
  <si>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</si>
  <si>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</si>
  <si>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</si>
  <si>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</si>
  <si>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</si>
  <si>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</si>
  <si>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</si>
  <si>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</si>
  <si>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</si>
  <si>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</si>
  <si>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</si>
  <si>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</si>
  <si>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</si>
  <si>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</si>
  <si>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</si>
  <si>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</si>
  <si>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</si>
  <si>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</si>
  <si>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</si>
  <si>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</si>
  <si>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</si>
  <si>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</si>
  <si>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</si>
  <si>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</si>
  <si>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</si>
  <si>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</si>
  <si>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</si>
  <si>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</si>
  <si>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</si>
  <si>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</si>
  <si>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</si>
  <si>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</si>
  <si>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</si>
  <si>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</si>
  <si>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</si>
  <si>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</si>
  <si>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</si>
  <si>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</si>
  <si>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</si>
  <si>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</si>
  <si>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</si>
  <si>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</si>
  <si>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</si>
  <si>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</si>
  <si>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</si>
  <si>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</si>
  <si>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</si>
  <si>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</si>
  <si>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</si>
  <si>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</si>
  <si>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</si>
  <si>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</si>
  <si>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</si>
  <si>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</si>
  <si>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</si>
  <si>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</si>
  <si>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</si>
  <si>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</si>
  <si>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</si>
  <si>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</si>
  <si>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</si>
  <si>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</si>
  <si>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</si>
  <si>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</si>
  <si>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</si>
  <si>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</si>
  <si>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</si>
  <si>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</si>
  <si>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</si>
  <si>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</si>
  <si>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</si>
  <si>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</si>
  <si>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</si>
  <si>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</si>
  <si>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</si>
  <si>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</si>
  <si>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</si>
  <si>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</si>
  <si>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</si>
  <si>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</si>
  <si>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</si>
  <si>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</si>
  <si>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</si>
  <si>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</si>
  <si>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</si>
  <si>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</si>
  <si>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</si>
  <si>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</si>
  <si>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</si>
  <si>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</si>
  <si>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</si>
  <si>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</si>
  <si>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</si>
  <si>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</si>
  <si>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</si>
  <si>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</si>
  <si>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</si>
  <si>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</si>
  <si>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</si>
  <si>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</si>
  <si>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</si>
  <si>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</si>
  <si>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</si>
  <si>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</si>
  <si>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</si>
  <si>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</si>
  <si>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</si>
  <si>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</si>
  <si>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</si>
  <si>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</si>
  <si>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</si>
  <si>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</si>
  <si>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</si>
  <si>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</si>
  <si>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</si>
  <si>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</si>
  <si>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</si>
  <si>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</si>
  <si>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</si>
  <si>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</si>
  <si>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</si>
  <si>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</si>
  <si>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</si>
  <si>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</si>
  <si>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</si>
  <si>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</si>
  <si>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</si>
  <si>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</si>
  <si>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</si>
  <si>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</si>
  <si>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</si>
  <si>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</si>
  <si>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</si>
  <si>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</si>
  <si>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</si>
  <si>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</si>
  <si>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</si>
  <si>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</si>
  <si>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</si>
  <si>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</si>
  <si>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</si>
  <si>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</si>
  <si>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</si>
  <si>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</si>
  <si>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</si>
  <si>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</si>
  <si>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</si>
  <si>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</si>
  <si>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</si>
  <si>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</si>
  <si>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</si>
  <si>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</si>
  <si>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</si>
  <si>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</si>
  <si>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</si>
  <si>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</si>
  <si>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</si>
  <si>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</si>
  <si>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</si>
  <si>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</si>
  <si>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</si>
  <si>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</si>
  <si>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</si>
  <si>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</si>
  <si>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</si>
  <si>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</si>
  <si>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</si>
  <si>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</si>
  <si>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</si>
  <si>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</si>
  <si>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</si>
  <si>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</si>
  <si>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</si>
  <si>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</si>
  <si>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</si>
  <si>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</si>
  <si>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</si>
  <si>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</si>
  <si>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</si>
  <si>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</si>
  <si>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</si>
  <si>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</si>
  <si>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</si>
  <si>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</si>
  <si>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</si>
  <si>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</si>
  <si>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</si>
  <si>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</si>
  <si>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</si>
  <si>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</si>
  <si>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</si>
  <si>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</si>
  <si>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</si>
  <si>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</si>
  <si>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</si>
  <si>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</si>
  <si>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</si>
  <si>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</si>
  <si>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</si>
  <si>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</si>
  <si>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</si>
  <si>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</si>
  <si>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</si>
  <si>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</si>
  <si>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</si>
  <si>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</si>
  <si>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</si>
  <si>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</si>
  <si>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</si>
  <si>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</si>
  <si>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</si>
  <si>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</si>
  <si>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</si>
  <si>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</si>
  <si>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</si>
  <si>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</si>
  <si>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</si>
  <si>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</si>
  <si>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</si>
  <si>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</si>
  <si>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</si>
  <si>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</si>
  <si>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</si>
  <si>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</si>
  <si>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</si>
  <si>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</si>
  <si>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</si>
  <si>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</si>
  <si>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</si>
  <si>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</si>
  <si>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</si>
  <si>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</si>
  <si>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</si>
  <si>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</si>
  <si>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</si>
  <si>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</si>
  <si>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</si>
  <si>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</si>
  <si>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</si>
  <si>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</si>
  <si>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</si>
  <si>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</si>
  <si>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</si>
  <si>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</si>
  <si>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</si>
  <si>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</si>
  <si>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</si>
  <si>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</si>
  <si>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</si>
  <si>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</si>
  <si>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</si>
  <si>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</si>
  <si>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</si>
  <si>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</si>
  <si>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</si>
  <si>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</si>
  <si>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</si>
  <si>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</si>
  <si>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</si>
  <si>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</si>
  <si>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</si>
  <si>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</si>
  <si>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</si>
  <si>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</si>
  <si>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</si>
  <si>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</si>
  <si>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</si>
  <si>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</si>
  <si>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</si>
  <si>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</si>
  <si>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</si>
  <si>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</si>
  <si>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</si>
  <si>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</si>
  <si>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</si>
  <si>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</si>
  <si>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</si>
  <si>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</si>
  <si>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</si>
  <si>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</si>
  <si>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</si>
  <si>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</si>
  <si>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</si>
  <si>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</si>
  <si>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</si>
  <si>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</si>
  <si>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</si>
  <si>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</si>
  <si>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</si>
  <si>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</si>
  <si>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</si>
  <si>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</si>
  <si>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</si>
  <si>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</si>
  <si>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</si>
  <si>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</si>
  <si>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</si>
  <si>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</si>
  <si>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</si>
  <si>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</si>
  <si>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</si>
  <si>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</si>
  <si>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</si>
  <si>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</si>
  <si>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</si>
  <si>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</si>
  <si>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</si>
  <si>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</si>
  <si>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</si>
  <si>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</si>
  <si>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</si>
  <si>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</si>
  <si>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</si>
  <si>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</si>
  <si>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</si>
  <si>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</si>
  <si>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</si>
  <si>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</si>
  <si>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</si>
  <si>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</si>
  <si>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</si>
  <si>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</si>
  <si>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</si>
  <si>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</si>
  <si>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</si>
  <si>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</si>
  <si>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</si>
  <si>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</si>
  <si>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</si>
  <si>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</si>
  <si>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</si>
  <si>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</si>
  <si>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</si>
  <si>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</si>
  <si>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</si>
  <si>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</si>
  <si>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</si>
  <si>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</si>
  <si>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</si>
  <si>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</si>
  <si>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</si>
  <si>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</si>
  <si>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</si>
  <si>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</si>
  <si>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</si>
  <si>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</si>
  <si>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</si>
  <si>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</si>
  <si>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</si>
  <si>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</si>
  <si>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</si>
  <si>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</si>
  <si>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</si>
  <si>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</si>
  <si>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</si>
  <si>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</si>
  <si>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</si>
  <si>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</si>
  <si>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</si>
  <si>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</si>
  <si>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</si>
  <si>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</si>
  <si>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</si>
  <si>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</si>
  <si>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</si>
  <si>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</si>
  <si>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</si>
  <si>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</si>
  <si>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</si>
  <si>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</si>
  <si>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</si>
  <si>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</si>
  <si>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</si>
  <si>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</si>
  <si>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</si>
  <si>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</si>
  <si>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</si>
  <si>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</si>
  <si>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</si>
  <si>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</si>
  <si>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</si>
  <si>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</si>
  <si>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</si>
  <si>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</si>
  <si>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</si>
  <si>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</si>
  <si>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</si>
  <si>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</si>
  <si>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</si>
  <si>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</si>
  <si>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</si>
  <si>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</si>
  <si>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</si>
  <si>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</si>
  <si>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</si>
  <si>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</si>
  <si>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</si>
  <si>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</si>
  <si>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</si>
  <si>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</si>
  <si>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</si>
  <si>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</si>
  <si>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</si>
  <si>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</si>
  <si>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</si>
  <si>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</si>
  <si>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</si>
  <si>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</si>
  <si>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</si>
  <si>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</si>
  <si>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</si>
  <si>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</si>
  <si>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</si>
  <si>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</si>
  <si>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</si>
  <si>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</si>
  <si>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</si>
  <si>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</si>
  <si>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</si>
  <si>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</si>
  <si>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</si>
  <si>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</si>
  <si>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</si>
  <si>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</si>
  <si>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</si>
  <si>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</si>
  <si>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</si>
  <si>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</si>
  <si>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</si>
  <si>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</si>
  <si>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</si>
  <si>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</si>
  <si>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</si>
  <si>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</si>
  <si>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</si>
  <si>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</si>
  <si>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</si>
  <si>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</si>
  <si>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</si>
  <si>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</si>
  <si>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</si>
  <si>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</si>
  <si>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</si>
  <si>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</si>
  <si>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</si>
  <si>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</si>
  <si>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</si>
  <si>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</si>
  <si>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</si>
  <si>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</si>
  <si>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</si>
  <si>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</si>
  <si>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</si>
  <si>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</si>
  <si>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</si>
  <si>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</si>
  <si>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</si>
  <si>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</si>
  <si>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</si>
  <si>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</si>
  <si>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</si>
  <si>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</si>
  <si>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</si>
  <si>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</si>
  <si>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</si>
  <si>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</si>
  <si>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</si>
  <si>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</si>
  <si>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</si>
  <si>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</si>
  <si>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</si>
  <si>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</si>
  <si>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</si>
  <si>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</si>
  <si>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</si>
  <si>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</si>
  <si>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</si>
  <si>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</si>
  <si>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</si>
  <si>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</si>
  <si>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</si>
  <si>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</si>
  <si>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</si>
  <si>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</si>
  <si>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</si>
  <si>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</si>
  <si>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</si>
  <si>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</si>
  <si>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</si>
  <si>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</si>
  <si>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</si>
  <si>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</si>
  <si>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</si>
  <si>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</si>
  <si>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</si>
  <si>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</si>
  <si>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</si>
  <si>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</si>
  <si>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</si>
  <si>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</si>
  <si>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</si>
  <si>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</si>
  <si>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</si>
  <si>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</si>
  <si>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</si>
  <si>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</si>
  <si>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</si>
  <si>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</si>
  <si>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</si>
  <si>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</si>
  <si>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</si>
  <si>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</si>
  <si>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</si>
  <si>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</si>
  <si>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</si>
  <si>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</si>
  <si>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</si>
  <si>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</si>
  <si>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</si>
  <si>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</si>
  <si>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</si>
  <si>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</si>
  <si>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</si>
  <si>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</si>
  <si>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</si>
  <si>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</si>
  <si>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</si>
  <si>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</si>
  <si>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</si>
  <si>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</si>
  <si>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</si>
  <si>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</si>
  <si>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</si>
  <si>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</si>
  <si>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</si>
  <si>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</si>
  <si>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</si>
  <si>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</si>
  <si>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</si>
  <si>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</si>
  <si>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</si>
  <si>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</si>
  <si>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</si>
  <si>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</si>
  <si>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</si>
  <si>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</si>
  <si>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</si>
  <si>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</si>
  <si>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</si>
  <si>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</si>
  <si>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</si>
  <si>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</si>
  <si>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</si>
  <si>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</si>
  <si>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</si>
  <si>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</si>
  <si>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</si>
  <si>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</si>
  <si>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</si>
  <si>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</si>
  <si>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</si>
  <si>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</si>
  <si>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</si>
  <si>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</si>
  <si>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</si>
  <si>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</si>
  <si>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</si>
  <si>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</si>
  <si>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</si>
  <si>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</si>
  <si>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</si>
  <si>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</si>
  <si>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</si>
  <si>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</si>
  <si>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</si>
  <si>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</si>
  <si>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</si>
  <si>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</si>
  <si>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</si>
  <si>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</si>
  <si>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</si>
  <si>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</si>
  <si>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</si>
  <si>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</si>
  <si>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</si>
  <si>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</si>
  <si>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</si>
  <si>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</si>
  <si>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</si>
  <si>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</si>
  <si>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</si>
  <si>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</si>
  <si>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</si>
  <si>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</si>
  <si>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</si>
  <si>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</si>
  <si>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</si>
  <si>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</si>
  <si>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</si>
  <si>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</si>
  <si>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</si>
  <si>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</si>
  <si>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</si>
  <si>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</si>
  <si>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</si>
  <si>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</si>
  <si>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</si>
  <si>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</si>
  <si>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</si>
  <si>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</si>
  <si>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</si>
  <si>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</si>
  <si>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</si>
  <si>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</si>
  <si>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</si>
  <si>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</si>
  <si>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</si>
  <si>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</si>
  <si>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</si>
  <si>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</si>
  <si>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</si>
  <si>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</si>
  <si>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</si>
  <si>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</si>
  <si>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</si>
  <si>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</si>
  <si>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</si>
  <si>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</si>
  <si>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</si>
  <si>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</si>
  <si>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</si>
  <si>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</si>
  <si>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</si>
  <si>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</si>
  <si>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</si>
  <si>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</si>
  <si>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</si>
  <si>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</si>
  <si>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</si>
  <si>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</si>
  <si>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</si>
  <si>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</si>
  <si>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</si>
  <si>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</si>
  <si>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</si>
  <si>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</si>
  <si>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</si>
  <si>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</si>
  <si>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</si>
  <si>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</si>
  <si>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</si>
  <si>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</si>
  <si>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</si>
  <si>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</si>
  <si>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</si>
  <si>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</si>
  <si>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</si>
  <si>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</si>
  <si>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</si>
  <si>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</si>
  <si>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</si>
  <si>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</si>
  <si>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</si>
  <si>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</si>
  <si>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</si>
  <si>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</si>
  <si>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</si>
  <si>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</si>
  <si>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</si>
  <si>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</si>
  <si>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</si>
  <si>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</si>
  <si>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</si>
  <si>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</si>
  <si>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</si>
  <si>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</si>
  <si>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</si>
  <si>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</si>
  <si>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</si>
  <si>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</si>
  <si>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</si>
  <si>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</si>
  <si>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</si>
  <si>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</si>
  <si>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</si>
  <si>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</si>
  <si>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</si>
  <si>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</si>
  <si>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</si>
  <si>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</si>
  <si>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</si>
  <si>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</si>
  <si>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</si>
  <si>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</si>
  <si>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</si>
  <si>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</si>
  <si>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</si>
  <si>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</si>
  <si>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</si>
  <si>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</si>
  <si>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</si>
  <si>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</si>
  <si>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</si>
  <si>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</si>
  <si>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</si>
  <si>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</si>
  <si>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</si>
  <si>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</si>
  <si>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</si>
  <si>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</si>
  <si>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</si>
  <si>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</si>
  <si>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</si>
  <si>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</si>
  <si>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</si>
  <si>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</si>
  <si>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</si>
  <si>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</si>
  <si>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</si>
  <si>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</si>
  <si>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</si>
  <si>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</si>
  <si>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</si>
  <si>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</si>
  <si>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</si>
  <si>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</si>
  <si>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</si>
  <si>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</si>
  <si>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</si>
  <si>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</si>
  <si>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</si>
  <si>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</si>
  <si>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</si>
  <si>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</si>
  <si>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</si>
  <si>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</si>
  <si>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</si>
  <si>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</si>
  <si>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</si>
  <si>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</si>
  <si>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</si>
  <si>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</si>
  <si>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</si>
  <si>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</si>
  <si>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</si>
  <si>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</si>
  <si>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</si>
  <si>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</si>
  <si>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</si>
  <si>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</si>
  <si>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</si>
  <si>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</si>
  <si>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</si>
  <si>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</si>
  <si>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</si>
  <si>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</si>
  <si>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</si>
  <si>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</si>
  <si>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</si>
  <si>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</si>
  <si>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</si>
  <si>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</si>
  <si>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</si>
  <si>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</si>
  <si>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</si>
  <si>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</si>
  <si>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</si>
  <si>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</si>
  <si>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</si>
  <si>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</si>
  <si>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</si>
  <si>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</si>
  <si>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</si>
  <si>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</si>
  <si>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</si>
  <si>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</si>
  <si>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</si>
  <si>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</si>
  <si>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</si>
  <si>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</si>
  <si>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</si>
  <si>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</si>
  <si>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</si>
  <si>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</si>
  <si>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</si>
  <si>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</si>
  <si>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</si>
  <si>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</si>
  <si>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</si>
  <si>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</si>
  <si>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</si>
  <si>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</si>
  <si>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</si>
  <si>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</si>
  <si>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</si>
  <si>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</si>
  <si>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</si>
  <si>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</si>
  <si>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</si>
  <si>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</si>
  <si>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</si>
  <si>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</si>
  <si>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</si>
  <si>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</si>
  <si>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</si>
  <si>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</si>
  <si>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</si>
  <si>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</si>
  <si>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</si>
  <si>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</si>
  <si>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</si>
  <si>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</si>
  <si>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</si>
  <si>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</si>
  <si>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</si>
  <si>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</si>
  <si>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</si>
  <si>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</si>
  <si>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</si>
  <si>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</si>
  <si>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</si>
  <si>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</si>
  <si>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</si>
  <si>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</si>
  <si>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</si>
  <si>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</si>
  <si>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</si>
  <si>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</si>
  <si>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</si>
  <si>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</si>
  <si>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</si>
  <si>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</si>
  <si>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</si>
  <si>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</si>
  <si>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</si>
  <si>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</si>
  <si>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</si>
  <si>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</si>
  <si>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</si>
  <si>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</si>
  <si>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</si>
  <si>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</si>
  <si>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</si>
  <si>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</si>
  <si>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</si>
  <si>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</si>
  <si>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</si>
  <si>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</si>
  <si>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</si>
  <si>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</si>
  <si>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</si>
  <si>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</si>
  <si>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</si>
  <si>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</si>
  <si>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</si>
  <si>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</si>
  <si>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</si>
  <si>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</si>
  <si>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</si>
  <si>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</si>
  <si>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</si>
  <si>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</si>
  <si>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</si>
  <si>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</si>
  <si>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</si>
  <si>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</si>
  <si>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</si>
  <si>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</si>
  <si>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</si>
  <si>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</si>
  <si>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</si>
  <si>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</si>
  <si>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</si>
  <si>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</si>
  <si>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</si>
  <si>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</si>
  <si>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</si>
  <si>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</si>
  <si>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</si>
  <si>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</si>
  <si>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</si>
  <si>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</si>
  <si>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</si>
  <si>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</si>
  <si>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</si>
  <si>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</si>
  <si>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</si>
  <si>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</si>
  <si>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</si>
  <si>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</si>
  <si>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</si>
  <si>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</si>
  <si>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</si>
  <si>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</si>
  <si>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</si>
  <si>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</si>
  <si>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</si>
  <si>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</si>
  <si>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</si>
  <si>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</si>
  <si>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</si>
  <si>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</si>
  <si>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</si>
  <si>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</si>
  <si>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</si>
  <si>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</si>
  <si>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</si>
  <si>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</si>
  <si>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</si>
  <si>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</si>
  <si>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</si>
  <si>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</si>
  <si>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</si>
  <si>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</si>
  <si>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</si>
  <si>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</si>
  <si>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</si>
  <si>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</si>
  <si>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</si>
  <si>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</si>
  <si>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</si>
  <si>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</si>
  <si>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</si>
  <si>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</si>
  <si>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</si>
  <si>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</si>
  <si>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</si>
  <si>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</si>
  <si>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</si>
  <si>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</si>
  <si>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</si>
  <si>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</si>
  <si>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</si>
  <si>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</si>
  <si>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</si>
  <si>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</si>
  <si>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</si>
  <si>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</si>
  <si>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</si>
  <si>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</si>
  <si>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</si>
  <si>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</si>
  <si>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</si>
  <si>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</si>
  <si>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</si>
  <si>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</si>
  <si>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</si>
  <si>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</si>
  <si>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</si>
  <si>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</si>
  <si>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</si>
  <si>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</si>
  <si>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</si>
  <si>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</si>
  <si>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</si>
  <si>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</si>
  <si>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</si>
  <si>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</si>
  <si>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</si>
  <si>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</si>
  <si>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</si>
  <si>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</si>
  <si>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</si>
  <si>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</si>
  <si>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</si>
  <si>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</si>
  <si>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</si>
  <si>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</si>
  <si>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</si>
  <si>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</si>
  <si>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</si>
  <si>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</si>
  <si>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</si>
  <si>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</si>
  <si>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</si>
  <si>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</si>
  <si>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</si>
  <si>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</si>
  <si>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</si>
  <si>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</si>
  <si>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</si>
  <si>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</si>
  <si>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</si>
  <si>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</si>
  <si>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</si>
  <si>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</si>
  <si>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</si>
  <si>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</si>
  <si>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</si>
  <si>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</si>
  <si>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</si>
  <si>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</si>
  <si>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</si>
  <si>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</si>
  <si>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</si>
  <si>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</si>
  <si>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</si>
  <si>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</si>
  <si>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</si>
  <si>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</si>
  <si>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</si>
  <si>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</si>
  <si>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</si>
  <si>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</si>
  <si>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</si>
  <si>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</si>
  <si>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</si>
  <si>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</si>
  <si>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</si>
  <si>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</si>
  <si>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</si>
  <si>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</si>
  <si>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</si>
  <si>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</si>
  <si>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</si>
  <si>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</si>
  <si>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</si>
  <si>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</si>
  <si>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</si>
  <si>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</si>
  <si>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</si>
  <si>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</si>
  <si>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</si>
  <si>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</si>
  <si>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</si>
  <si>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</si>
  <si>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</si>
  <si>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</si>
  <si>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</si>
  <si>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</si>
  <si>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</si>
  <si>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</si>
  <si>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</si>
  <si>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</si>
  <si>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</si>
  <si>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</si>
  <si>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</si>
  <si>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</si>
  <si>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</si>
  <si>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</si>
  <si>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</si>
  <si>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</si>
  <si>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</si>
  <si>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</si>
  <si>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</si>
  <si>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</si>
  <si>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</si>
  <si>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</si>
  <si>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</si>
  <si>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</si>
  <si>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</si>
  <si>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</si>
  <si>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</si>
  <si>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</si>
  <si>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</si>
  <si>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</si>
  <si>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</si>
  <si>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</si>
  <si>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</si>
  <si>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</si>
  <si>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</si>
  <si>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</si>
  <si>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</si>
  <si>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</si>
  <si>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</si>
  <si>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</si>
  <si>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</si>
  <si>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</si>
  <si>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</si>
  <si>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</si>
  <si>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</si>
  <si>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</si>
  <si>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</si>
  <si>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</si>
  <si>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</si>
  <si>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</si>
  <si>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</si>
  <si>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</si>
  <si>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</si>
  <si>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</si>
  <si>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</si>
  <si>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</si>
  <si>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</si>
  <si>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</si>
  <si>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</si>
  <si>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</si>
  <si>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</si>
  <si>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</si>
  <si>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</si>
  <si>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</si>
  <si>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</si>
  <si>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</si>
  <si>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</si>
  <si>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</si>
  <si>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</si>
  <si>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</si>
  <si>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</si>
  <si>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</si>
  <si>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</si>
  <si>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</si>
  <si>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</si>
  <si>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</si>
  <si>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</si>
  <si>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</si>
  <si>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</si>
  <si>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</si>
  <si>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</si>
  <si>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</si>
  <si>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</si>
  <si>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</si>
  <si>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</si>
  <si>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</si>
  <si>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</si>
  <si>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</si>
  <si>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</si>
  <si>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</si>
  <si>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</si>
  <si>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</si>
  <si>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</si>
  <si>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</si>
  <si>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</si>
  <si>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</si>
  <si>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</si>
  <si>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</si>
  <si>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</si>
  <si>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</si>
  <si>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</si>
  <si>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</si>
  <si>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</si>
  <si>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</si>
  <si>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</si>
  <si>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</si>
  <si>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</si>
  <si>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</si>
  <si>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</si>
  <si>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</si>
  <si>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</si>
  <si>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</si>
  <si>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</si>
  <si>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</si>
  <si>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</si>
  <si>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</si>
  <si>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</si>
  <si>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</si>
  <si>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</si>
  <si>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</si>
  <si>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</si>
  <si>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</si>
  <si>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</si>
  <si>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</si>
  <si>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</si>
  <si>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</si>
  <si>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</si>
  <si>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</si>
  <si>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</si>
  <si>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</si>
  <si>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</si>
  <si>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</si>
  <si>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</si>
  <si>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</si>
  <si>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</si>
  <si>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</si>
  <si>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</si>
  <si>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</si>
  <si>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</si>
  <si>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</si>
  <si>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</si>
  <si>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</si>
  <si>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</si>
  <si>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</si>
  <si>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</si>
  <si>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</si>
  <si>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</si>
  <si>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</si>
  <si>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</si>
  <si>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</si>
  <si>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</si>
  <si>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</si>
  <si>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</si>
  <si>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</si>
  <si>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</si>
  <si>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</si>
  <si>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</si>
  <si>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</si>
  <si>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</si>
  <si>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</si>
  <si>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</si>
  <si>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</si>
  <si>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</si>
  <si>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</si>
  <si>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</si>
  <si>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</si>
  <si>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</si>
  <si>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</si>
  <si>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</si>
  <si>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</si>
  <si>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</si>
  <si>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</si>
  <si>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</si>
  <si>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</si>
  <si>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</si>
  <si>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</si>
  <si>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</si>
  <si>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</si>
  <si>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</si>
  <si>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</si>
  <si>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</si>
  <si>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</si>
  <si>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</si>
  <si>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</si>
  <si>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</si>
  <si>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</si>
  <si>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</si>
  <si>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</si>
  <si>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</si>
  <si>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</si>
  <si>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</si>
  <si>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</si>
  <si>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</si>
  <si>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</si>
  <si>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</si>
  <si>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</si>
  <si>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</si>
  <si>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</si>
  <si>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</si>
  <si>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</si>
  <si>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</si>
  <si>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</si>
  <si>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</si>
  <si>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</si>
  <si>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</si>
  <si>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</si>
  <si>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</si>
  <si>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</si>
  <si>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</si>
  <si>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</si>
  <si>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</si>
  <si>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</si>
  <si>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</si>
  <si>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</si>
  <si>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</si>
  <si>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</si>
  <si>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</si>
  <si>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</si>
  <si>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</si>
  <si>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</si>
  <si>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</si>
  <si>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</si>
  <si>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</si>
  <si>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</si>
  <si>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</si>
  <si>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</si>
  <si>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</si>
  <si>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</si>
  <si>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</si>
  <si>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</si>
  <si>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</si>
  <si>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</si>
  <si>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</si>
  <si>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</si>
  <si>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</si>
  <si>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</si>
  <si>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</si>
  <si>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</si>
  <si>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</si>
  <si>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</si>
  <si>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</si>
  <si>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</si>
  <si>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</si>
  <si>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</si>
  <si>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</si>
  <si>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</si>
  <si>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</si>
  <si>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</si>
  <si>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</si>
  <si>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</si>
  <si>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</si>
  <si>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</si>
  <si>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</si>
  <si>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</si>
  <si>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</si>
  <si>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</si>
  <si>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</si>
  <si>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</si>
  <si>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</si>
  <si>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</si>
  <si>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</si>
  <si>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</si>
  <si>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</si>
  <si>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</si>
  <si>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</si>
  <si>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</si>
  <si>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</si>
  <si>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</si>
  <si>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</si>
  <si>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</si>
  <si>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</si>
  <si>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</si>
  <si>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</si>
  <si>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</si>
  <si>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</si>
  <si>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</si>
  <si>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</si>
  <si>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</si>
  <si>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</si>
  <si>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</si>
  <si>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</si>
  <si>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</si>
  <si>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</si>
  <si>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</si>
  <si>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</si>
  <si>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</si>
  <si>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</si>
  <si>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</si>
  <si>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</si>
  <si>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</si>
  <si>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</si>
  <si>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</si>
  <si>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</si>
  <si>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</si>
  <si>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</si>
  <si>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</si>
  <si>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</si>
  <si>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</si>
  <si>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</si>
  <si>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</si>
  <si>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</si>
  <si>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</si>
  <si>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</si>
  <si>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</si>
  <si>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</si>
  <si>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</si>
  <si>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</si>
  <si>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</si>
  <si>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</si>
  <si>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</si>
  <si>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</si>
  <si>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</si>
  <si>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</si>
  <si>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</si>
  <si>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</si>
  <si>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</si>
  <si>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</si>
  <si>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</si>
  <si>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</si>
  <si>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</si>
  <si>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</si>
  <si>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</si>
  <si>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</si>
  <si>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</si>
  <si>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</si>
  <si>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</si>
  <si>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</si>
  <si>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</si>
  <si>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</si>
  <si>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</si>
  <si>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</si>
  <si>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</si>
  <si>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</si>
  <si>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</si>
  <si>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</si>
  <si>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</si>
  <si>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</si>
  <si>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</si>
  <si>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</si>
  <si>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</si>
  <si>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</si>
  <si>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</si>
  <si>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</si>
  <si>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</si>
  <si>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</si>
  <si>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</si>
  <si>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</si>
  <si>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</si>
  <si>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</si>
  <si>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</si>
  <si>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</si>
  <si>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</si>
  <si>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</si>
  <si>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</si>
  <si>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</si>
  <si>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</si>
  <si>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</si>
  <si>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</si>
  <si>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</si>
  <si>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</si>
  <si>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</si>
  <si>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</si>
  <si>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</si>
  <si>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</si>
  <si>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</si>
  <si>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</si>
  <si>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</si>
  <si>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</si>
  <si>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</si>
  <si>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</si>
  <si>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</si>
  <si>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</si>
  <si>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</si>
  <si>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</si>
  <si>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</si>
  <si>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</si>
  <si>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</si>
  <si>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</si>
  <si>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</si>
  <si>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</si>
  <si>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</si>
  <si>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</si>
  <si>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</si>
  <si>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</si>
  <si>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</si>
  <si>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</si>
  <si>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</si>
  <si>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</si>
  <si>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</si>
  <si>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</si>
  <si>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</si>
  <si>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</si>
  <si>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</si>
  <si>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</si>
  <si>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</si>
  <si>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</si>
  <si>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</si>
  <si>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</si>
  <si>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</si>
  <si>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</si>
  <si>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</si>
  <si>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</si>
  <si>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</si>
  <si>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</si>
  <si>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</si>
  <si>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</si>
  <si>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</si>
  <si>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</si>
  <si>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</si>
  <si>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</si>
  <si>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</si>
  <si>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</si>
  <si>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</si>
  <si>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</si>
  <si>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</si>
  <si>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</si>
  <si>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</si>
  <si>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</si>
  <si>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</si>
  <si>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</si>
  <si>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</si>
  <si>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</si>
  <si>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</si>
  <si>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</si>
  <si>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</si>
  <si>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</si>
  <si>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</si>
  <si>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</si>
  <si>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</si>
  <si>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</si>
  <si>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</si>
  <si>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</si>
  <si>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</si>
  <si>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</si>
  <si>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</si>
  <si>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</si>
  <si>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</si>
  <si>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</si>
  <si>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</si>
  <si>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</si>
  <si>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</si>
  <si>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</si>
  <si>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</si>
  <si>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</si>
  <si>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</si>
  <si>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</si>
  <si>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</si>
  <si>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</si>
  <si>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</si>
  <si>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</si>
  <si>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</si>
  <si>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</si>
  <si>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</si>
  <si>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</si>
  <si>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</si>
  <si>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</si>
  <si>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</si>
  <si>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</si>
  <si>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</si>
  <si>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</si>
  <si>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</si>
  <si>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</si>
  <si>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</si>
  <si>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</si>
  <si>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</si>
  <si>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</si>
  <si>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</si>
  <si>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</si>
  <si>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</si>
  <si>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</si>
  <si>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</si>
  <si>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</si>
  <si>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</si>
  <si>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</si>
  <si>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</si>
  <si>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</si>
  <si>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</si>
  <si>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</si>
  <si>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</si>
  <si>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</si>
  <si>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</si>
  <si>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</si>
  <si>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</si>
  <si>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</si>
  <si>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</si>
  <si>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</si>
  <si>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</si>
  <si>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</si>
  <si>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</si>
  <si>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</si>
  <si>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</si>
  <si>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</si>
  <si>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</si>
  <si>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</si>
  <si>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</si>
  <si>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</si>
  <si>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</si>
  <si>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</si>
  <si>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</si>
  <si>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</si>
  <si>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</si>
  <si>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</si>
  <si>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</si>
  <si>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</si>
  <si>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</si>
  <si>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</si>
  <si>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</si>
  <si>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</si>
  <si>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</si>
  <si>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</si>
  <si>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</si>
  <si>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</si>
  <si>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</si>
  <si>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</si>
  <si>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</si>
  <si>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</si>
  <si>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</si>
  <si>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</si>
  <si>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</si>
  <si>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</si>
  <si>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</si>
  <si>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</si>
  <si>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</si>
  <si>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</si>
  <si>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</si>
  <si>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</si>
  <si>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</si>
  <si>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</si>
  <si>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</si>
  <si>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</si>
  <si>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</si>
  <si>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</si>
  <si>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</si>
  <si>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</si>
  <si>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</si>
  <si>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</si>
  <si>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</si>
  <si>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</si>
  <si>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</si>
  <si>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</si>
  <si>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</si>
  <si>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</si>
  <si>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</si>
  <si>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</si>
  <si>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</si>
  <si>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</si>
  <si>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</si>
  <si>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</si>
  <si>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</si>
  <si>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</si>
  <si>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</si>
  <si>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</si>
  <si>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</si>
  <si>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</si>
  <si>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</si>
  <si>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</si>
  <si>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</si>
  <si>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</si>
  <si>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</si>
  <si>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</si>
  <si>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</si>
  <si>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</si>
  <si>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</si>
  <si>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</si>
  <si>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</si>
  <si>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</si>
  <si>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</si>
  <si>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</si>
  <si>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</si>
  <si>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</si>
  <si>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</si>
  <si>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</si>
  <si>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</si>
  <si>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</si>
  <si>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</si>
  <si>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</si>
  <si>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</si>
  <si>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</si>
  <si>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</si>
  <si>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</si>
  <si>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</si>
  <si>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</si>
  <si>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</si>
  <si>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</si>
  <si>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</si>
  <si>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</si>
  <si>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</si>
  <si>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</si>
  <si>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</si>
  <si>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</si>
  <si>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</si>
  <si>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</si>
  <si>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</si>
  <si>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</si>
  <si>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</si>
  <si>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</si>
  <si>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</si>
  <si>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</si>
  <si>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</si>
  <si>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</si>
  <si>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</si>
  <si>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</si>
  <si>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</si>
  <si>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</si>
  <si>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</si>
  <si>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</si>
  <si>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</si>
  <si>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</si>
  <si>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</si>
  <si>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</si>
  <si>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</si>
  <si>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</si>
  <si>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</si>
  <si>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</si>
  <si>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</si>
  <si>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</si>
  <si>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</si>
  <si>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</si>
  <si>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</si>
  <si>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</si>
  <si>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</si>
  <si>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</si>
  <si>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</si>
  <si>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</si>
  <si>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</si>
  <si>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</si>
  <si>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</si>
  <si>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</si>
  <si>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</si>
  <si>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</si>
  <si>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</si>
  <si>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</si>
  <si>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</si>
  <si>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</si>
  <si>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</si>
  <si>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</si>
  <si>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</si>
  <si>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</si>
  <si>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</si>
  <si>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</si>
  <si>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</si>
  <si>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</si>
  <si>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</si>
  <si>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</si>
  <si>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</si>
  <si>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</si>
  <si>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</si>
  <si>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</si>
  <si>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</si>
  <si>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</si>
  <si>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</si>
  <si>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</si>
  <si>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</si>
  <si>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</si>
  <si>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</si>
  <si>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</si>
  <si>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</si>
  <si>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</si>
  <si>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</si>
  <si>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</si>
  <si>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</si>
  <si>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</si>
  <si>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</si>
  <si>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</si>
  <si>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</si>
  <si>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</si>
  <si>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</si>
  <si>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</si>
  <si>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</si>
  <si>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</si>
  <si>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</si>
  <si>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</si>
  <si>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</si>
  <si>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</si>
  <si>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</si>
  <si>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</si>
  <si>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</si>
  <si>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</si>
  <si>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</si>
  <si>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</si>
  <si>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</si>
  <si>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</si>
  <si>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</si>
  <si>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</si>
  <si>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</si>
  <si>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</si>
  <si>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</si>
  <si>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</si>
  <si>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</si>
  <si>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</si>
  <si>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</si>
  <si>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</si>
  <si>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</si>
  <si>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</si>
  <si>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</si>
  <si>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</si>
  <si>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</si>
  <si>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</si>
  <si>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</si>
  <si>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</si>
  <si>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</si>
  <si>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</si>
  <si>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</si>
  <si>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</si>
  <si>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</si>
  <si>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</si>
  <si>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</si>
  <si>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</si>
  <si>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</si>
  <si>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</si>
  <si>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</si>
  <si>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</si>
  <si>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</si>
  <si>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</si>
  <si>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</si>
  <si>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</si>
  <si>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</si>
  <si>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</si>
  <si>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</si>
  <si>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</si>
  <si>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</si>
  <si>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</si>
  <si>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</si>
  <si>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</si>
  <si>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</si>
  <si>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</si>
  <si>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</si>
  <si>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</si>
  <si>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</si>
  <si>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</si>
  <si>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</si>
  <si>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</si>
  <si>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</si>
  <si>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</si>
  <si>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</si>
  <si>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</si>
  <si>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</si>
  <si>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</si>
  <si>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</si>
  <si>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</si>
  <si>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</si>
  <si>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</si>
  <si>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</si>
  <si>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</si>
  <si>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</si>
  <si>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</si>
  <si>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</si>
  <si>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</si>
  <si>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</si>
  <si>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</si>
  <si>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</si>
  <si>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</si>
  <si>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</si>
  <si>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</si>
  <si>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</si>
  <si>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</si>
  <si>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</si>
  <si>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</si>
  <si>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</si>
  <si>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</si>
  <si>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</si>
  <si>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</si>
  <si>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</si>
  <si>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</si>
  <si>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</si>
  <si>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</si>
  <si>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</si>
  <si>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</si>
  <si>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</si>
  <si>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</si>
  <si>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</si>
  <si>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</si>
  <si>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</si>
  <si>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</si>
  <si>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</si>
  <si>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</si>
  <si>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</si>
  <si>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</si>
  <si>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</si>
  <si>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</si>
  <si>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</si>
  <si>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</si>
  <si>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</si>
  <si>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</si>
  <si>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</si>
  <si>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</si>
  <si>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</si>
  <si>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</si>
  <si>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</si>
  <si>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</si>
  <si>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</si>
  <si>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</si>
  <si>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</si>
  <si>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</si>
  <si>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</si>
  <si>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</si>
  <si>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</si>
  <si>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</si>
  <si>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</si>
  <si>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</si>
  <si>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</si>
  <si>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</si>
  <si>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</si>
  <si>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</si>
  <si>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</si>
  <si>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</si>
  <si>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</si>
  <si>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</si>
  <si>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</si>
  <si>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</si>
  <si>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</si>
  <si>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</si>
  <si>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</si>
  <si>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</si>
  <si>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</si>
  <si>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</si>
  <si>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</si>
  <si>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</si>
  <si>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</si>
  <si>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</si>
  <si>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</si>
  <si>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</si>
  <si>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</si>
  <si>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</si>
  <si>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</si>
  <si>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</si>
  <si>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</si>
  <si>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</si>
  <si>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</si>
  <si>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</si>
  <si>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</si>
  <si>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</si>
  <si>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</si>
  <si>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</si>
  <si>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</si>
  <si>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</si>
  <si>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</si>
  <si>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</si>
  <si>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</si>
  <si>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</si>
  <si>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</si>
  <si>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</si>
  <si>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</si>
  <si>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</si>
  <si>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</si>
  <si>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</si>
  <si>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</si>
  <si>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</si>
  <si>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</si>
  <si>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</si>
  <si>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</si>
  <si>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</si>
  <si>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</si>
  <si>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</si>
  <si>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</si>
  <si>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</si>
  <si>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</si>
  <si>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</si>
  <si>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</si>
  <si>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</si>
  <si>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</si>
  <si>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</si>
  <si>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</si>
  <si>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</si>
  <si>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</si>
  <si>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</si>
  <si>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</si>
  <si>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</si>
  <si>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</si>
  <si>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</si>
  <si>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</si>
  <si>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</si>
  <si>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</si>
  <si>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</si>
  <si>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</si>
  <si>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</si>
  <si>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</si>
  <si>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</si>
  <si>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</si>
  <si>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</si>
  <si>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</si>
  <si>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</si>
  <si>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</si>
  <si>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</si>
  <si>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</si>
  <si>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</si>
  <si>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</si>
  <si>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</si>
  <si>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</si>
  <si>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</si>
  <si>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</si>
  <si>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</si>
  <si>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</si>
  <si>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</si>
  <si>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</si>
  <si>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</si>
  <si>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</si>
  <si>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</si>
  <si>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</si>
  <si>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</si>
  <si>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</si>
  <si>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</si>
  <si>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</si>
  <si>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</si>
  <si>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</si>
  <si>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</si>
  <si>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</si>
  <si>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</si>
  <si>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</si>
  <si>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</si>
  <si>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</si>
  <si>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</si>
  <si>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</si>
  <si>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</si>
  <si>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</si>
  <si>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</si>
  <si>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</si>
  <si>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</si>
  <si>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</si>
  <si>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</si>
  <si>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</si>
  <si>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</si>
  <si>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</si>
  <si>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</si>
  <si>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</si>
  <si>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</si>
  <si>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</si>
  <si>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</si>
  <si>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</si>
  <si>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</si>
  <si>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</si>
  <si>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</si>
  <si>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</si>
  <si>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</si>
  <si>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</si>
  <si>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</si>
  <si>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</si>
  <si>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</si>
  <si>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</si>
  <si>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</si>
  <si>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</si>
  <si>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</si>
  <si>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</si>
  <si>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</si>
  <si>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</si>
  <si>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</si>
  <si>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</si>
  <si>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</si>
  <si>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</si>
  <si>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</si>
  <si>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</si>
  <si>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</si>
  <si>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</si>
  <si>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</si>
  <si>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</si>
  <si>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</si>
  <si>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</si>
  <si>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</si>
  <si>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</si>
  <si>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</si>
  <si>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</si>
  <si>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</si>
  <si>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</si>
  <si>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</si>
  <si>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</si>
  <si>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</si>
  <si>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</si>
  <si>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</si>
  <si>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</si>
  <si>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</si>
  <si>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</si>
  <si>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</si>
  <si>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</si>
  <si>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</si>
  <si>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</si>
  <si>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</si>
  <si>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</si>
  <si>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</si>
  <si>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</si>
  <si>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</si>
  <si>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</si>
  <si>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</si>
  <si>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</si>
  <si>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</si>
  <si>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</si>
  <si>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</si>
  <si>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</si>
  <si>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</si>
  <si>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</si>
  <si>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</si>
  <si>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</si>
  <si>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</si>
  <si>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</si>
  <si>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</si>
  <si>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</si>
  <si>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</si>
  <si>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</si>
  <si>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</si>
  <si>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</si>
  <si>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</si>
  <si>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</si>
  <si>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</si>
  <si>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</si>
  <si>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</si>
  <si>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</si>
  <si>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</si>
  <si>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</si>
  <si>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</si>
  <si>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</si>
  <si>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</si>
  <si>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</si>
  <si>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</si>
  <si>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</si>
  <si>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</si>
  <si>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</si>
  <si>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</si>
  <si>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</si>
  <si>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</si>
  <si>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</si>
  <si>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</si>
  <si>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</si>
  <si>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</si>
  <si>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</si>
  <si>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</si>
  <si>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</si>
  <si>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</si>
  <si>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</si>
  <si>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</si>
  <si>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</si>
  <si>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</si>
  <si>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</si>
  <si>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</si>
  <si>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</si>
  <si>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</si>
  <si>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</si>
  <si>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</si>
  <si>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</si>
  <si>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</si>
  <si>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</si>
  <si>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</si>
  <si>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</si>
  <si>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</si>
  <si>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</si>
  <si>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</si>
  <si>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</si>
  <si>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</si>
  <si>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</si>
  <si>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</si>
  <si>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</si>
  <si>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</si>
  <si>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</si>
  <si>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</si>
  <si>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</si>
  <si>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</si>
  <si>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</si>
  <si>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</si>
  <si>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</si>
  <si>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</si>
  <si>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</si>
  <si>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</si>
  <si>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</si>
  <si>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</si>
  <si>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</si>
  <si>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</si>
  <si>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</si>
  <si>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</si>
  <si>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</si>
  <si>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</si>
  <si>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</si>
  <si>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</si>
  <si>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</si>
  <si>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</si>
  <si>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</si>
  <si>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</si>
  <si>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</si>
  <si>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</si>
  <si>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</si>
  <si>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</si>
  <si>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</si>
  <si>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</si>
  <si>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</si>
  <si>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</si>
  <si>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</si>
  <si>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</si>
  <si>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</si>
  <si>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</si>
  <si>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</si>
  <si>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</si>
  <si>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</si>
  <si>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</si>
  <si>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</si>
  <si>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</si>
  <si>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</si>
  <si>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</si>
  <si>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</si>
  <si>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</si>
  <si>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</si>
  <si>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</si>
  <si>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</si>
  <si>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</si>
  <si>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</si>
  <si>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</si>
  <si>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</si>
  <si>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</si>
  <si>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</si>
  <si>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</si>
  <si>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</si>
  <si>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</si>
  <si>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</si>
  <si>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</si>
  <si>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</si>
  <si>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</si>
  <si>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</si>
  <si>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</si>
  <si>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</si>
  <si>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</si>
  <si>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</si>
  <si>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</si>
  <si>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</si>
  <si>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</si>
  <si>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</si>
  <si>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</si>
  <si>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</si>
  <si>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</si>
  <si>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</si>
  <si>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</si>
  <si>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</si>
  <si>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</si>
  <si>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</si>
  <si>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</si>
  <si>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</si>
  <si>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</si>
  <si>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</si>
  <si>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</si>
  <si>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</si>
  <si>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</si>
  <si>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</si>
  <si>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</si>
  <si>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</si>
  <si>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</si>
  <si>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</si>
  <si>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</si>
  <si>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</si>
  <si>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</si>
  <si>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</si>
  <si>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</si>
  <si>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</si>
  <si>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</si>
  <si>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</si>
  <si>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</si>
  <si>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</si>
  <si>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</si>
  <si>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</si>
  <si>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</si>
  <si>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</si>
  <si>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</si>
  <si>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</si>
  <si>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</si>
  <si>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</si>
  <si>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</si>
  <si>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</si>
  <si>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</si>
  <si>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</si>
  <si>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</si>
  <si>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</si>
  <si>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</si>
  <si>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</si>
  <si>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</si>
  <si>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</si>
  <si>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</si>
  <si>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</si>
  <si>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</si>
  <si>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</si>
  <si>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</si>
  <si>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</si>
  <si>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</si>
  <si>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</si>
  <si>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</si>
  <si>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</si>
  <si>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</si>
  <si>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</si>
  <si>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</si>
  <si>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</si>
  <si>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</si>
  <si>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</si>
  <si>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</si>
  <si>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</si>
  <si>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</si>
  <si>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</si>
  <si>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</si>
  <si>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</si>
  <si>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</si>
  <si>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</si>
  <si>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</si>
  <si>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</si>
  <si>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</si>
  <si>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</si>
  <si>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</si>
  <si>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</si>
  <si>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</si>
  <si>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</si>
  <si>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</si>
  <si>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</si>
  <si>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</si>
  <si>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</si>
  <si>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</si>
  <si>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</si>
  <si>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</si>
  <si>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</si>
  <si>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</si>
  <si>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</si>
  <si>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</si>
  <si>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</si>
  <si>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</si>
  <si>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</si>
  <si>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</si>
  <si>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</si>
  <si>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</si>
  <si>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</si>
  <si>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</si>
  <si>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</si>
  <si>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</si>
  <si>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</si>
  <si>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</si>
  <si>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</si>
  <si>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</si>
  <si>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</si>
  <si>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</si>
  <si>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</si>
  <si>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</si>
  <si>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</si>
  <si>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</si>
  <si>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</si>
  <si>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</si>
  <si>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</si>
  <si>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</si>
  <si>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</si>
  <si>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</si>
  <si>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</si>
  <si>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</si>
  <si>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</si>
  <si>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</si>
  <si>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</si>
  <si>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</si>
  <si>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</si>
  <si>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</si>
  <si>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</si>
  <si>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</si>
  <si>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</si>
  <si>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</si>
  <si>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</si>
  <si>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</si>
  <si>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</si>
  <si>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</si>
  <si>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</si>
  <si>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</si>
  <si>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</si>
  <si>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</si>
  <si>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</si>
  <si>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</si>
  <si>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</si>
  <si>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</si>
  <si>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</si>
  <si>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</si>
  <si>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</si>
  <si>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</si>
  <si>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</si>
  <si>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</si>
  <si>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</si>
  <si>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</si>
  <si>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</si>
  <si>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</si>
  <si>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</si>
  <si>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</si>
  <si>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</si>
  <si>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</si>
  <si>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</si>
  <si>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</si>
  <si>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</si>
  <si>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</si>
  <si>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</si>
  <si>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</si>
  <si>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</si>
  <si>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</si>
  <si>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</si>
  <si>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</si>
  <si>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</si>
  <si>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</si>
  <si>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</si>
  <si>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</si>
  <si>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</si>
  <si>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</si>
  <si>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</si>
  <si>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</si>
  <si>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</si>
  <si>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</si>
  <si>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</si>
  <si>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</si>
  <si>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</si>
  <si>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</si>
  <si>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</si>
  <si>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</si>
  <si>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</si>
  <si>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</si>
  <si>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</si>
  <si>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</si>
  <si>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</si>
  <si>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</si>
  <si>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</si>
  <si>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</si>
  <si>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</si>
  <si>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</si>
  <si>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</si>
  <si>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</si>
  <si>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</si>
  <si>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</si>
  <si>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</si>
  <si>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</si>
  <si>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</si>
  <si>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</si>
  <si>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</si>
  <si>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</si>
  <si>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</si>
  <si>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</si>
  <si>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</si>
  <si>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</si>
  <si>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</si>
  <si>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</si>
  <si>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</si>
  <si>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</si>
  <si>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</si>
  <si>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</si>
  <si>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</si>
  <si>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</si>
  <si>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</si>
  <si>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</si>
  <si>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</si>
  <si>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</si>
  <si>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</si>
  <si>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</si>
  <si>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</si>
  <si>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</si>
  <si>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</si>
  <si>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</si>
  <si>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</si>
  <si>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</si>
  <si>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</si>
  <si>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</si>
  <si>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</si>
  <si>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</si>
  <si>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</si>
  <si>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</si>
  <si>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</si>
  <si>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</si>
  <si>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</si>
  <si>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</si>
  <si>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</si>
  <si>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</si>
  <si>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</si>
  <si>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</si>
  <si>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</si>
  <si>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</si>
  <si>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</si>
  <si>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</si>
  <si>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</si>
  <si>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</si>
  <si>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</si>
  <si>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</si>
  <si>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</si>
  <si>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</si>
  <si>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</si>
  <si>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</si>
  <si>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</si>
  <si>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</si>
  <si>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</si>
  <si>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</si>
  <si>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</si>
  <si>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</si>
  <si>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</si>
  <si>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</si>
  <si>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</si>
  <si>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</si>
  <si>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</si>
  <si>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</si>
  <si>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</si>
  <si>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</si>
  <si>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</si>
  <si>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</si>
  <si>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</si>
  <si>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</si>
  <si>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</si>
  <si>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</si>
  <si>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</si>
  <si>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</si>
  <si>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</si>
  <si>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</si>
  <si>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</si>
  <si>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</si>
  <si>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</si>
  <si>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</si>
  <si>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</si>
  <si>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</si>
  <si>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</si>
  <si>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</si>
  <si>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</si>
  <si>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</si>
  <si>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</si>
  <si>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</si>
  <si>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</si>
  <si>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</si>
  <si>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</si>
  <si>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</si>
  <si>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</si>
  <si>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</si>
  <si>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</si>
  <si>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</si>
  <si>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</si>
  <si>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</si>
  <si>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</si>
  <si>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</si>
  <si>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</si>
  <si>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</si>
  <si>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</si>
  <si>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</si>
  <si>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</si>
  <si>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</si>
  <si>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</si>
  <si>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</si>
  <si>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</si>
  <si>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</si>
  <si>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</si>
  <si>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</si>
  <si>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</si>
  <si>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</si>
  <si>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</si>
  <si>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</si>
  <si>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</si>
  <si>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</si>
  <si>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</si>
  <si>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</si>
  <si>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</si>
  <si>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</si>
  <si>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</si>
  <si>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</si>
  <si>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</si>
  <si>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</si>
  <si>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</si>
  <si>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</si>
  <si>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</si>
  <si>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</si>
  <si>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</si>
  <si>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</si>
  <si>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</si>
  <si>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</si>
  <si>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</si>
  <si>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</si>
  <si>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</si>
  <si>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</si>
  <si>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</si>
  <si>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</si>
  <si>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</si>
  <si>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</si>
  <si>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</si>
  <si>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</si>
  <si>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</si>
  <si>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</si>
  <si>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</si>
  <si>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</si>
  <si>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</si>
  <si>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</si>
  <si>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</si>
  <si>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</si>
  <si>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</si>
  <si>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</si>
  <si>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</si>
  <si>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</si>
  <si>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</si>
  <si>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</si>
  <si>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</si>
  <si>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</si>
  <si>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</si>
  <si>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</si>
  <si>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</si>
  <si>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</si>
  <si>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</si>
  <si>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</si>
  <si>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</si>
  <si>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</si>
  <si>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</si>
  <si>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</si>
  <si>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</si>
  <si>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</si>
  <si>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</si>
  <si>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</si>
  <si>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</si>
  <si>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</si>
  <si>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</si>
  <si>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</si>
  <si>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</si>
  <si>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</si>
  <si>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</si>
  <si>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</si>
  <si>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</si>
  <si>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</si>
  <si>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</si>
  <si>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</si>
  <si>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</si>
  <si>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</si>
  <si>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</si>
  <si>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</si>
  <si>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</si>
  <si>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</si>
  <si>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</si>
  <si>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</si>
  <si>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</si>
  <si>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</si>
  <si>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</si>
  <si>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</si>
  <si>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</si>
  <si>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</si>
  <si>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</si>
  <si>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</si>
  <si>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</si>
  <si>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</si>
  <si>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</si>
  <si>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</si>
  <si>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</si>
  <si>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</si>
  <si>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</si>
  <si>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</si>
  <si>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</si>
  <si>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</si>
  <si>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</si>
  <si>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</si>
  <si>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</si>
  <si>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</si>
  <si>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</si>
  <si>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</si>
  <si>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</si>
  <si>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</si>
  <si>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</si>
  <si>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</si>
  <si>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</si>
  <si>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</si>
  <si>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</si>
  <si>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</si>
  <si>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</si>
  <si>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</si>
  <si>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</si>
  <si>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</si>
  <si>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</si>
  <si>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</si>
  <si>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</si>
  <si>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</si>
  <si>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</si>
  <si>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</si>
  <si>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</si>
  <si>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</si>
  <si>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</si>
  <si>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</si>
  <si>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</si>
  <si>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</si>
  <si>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</si>
  <si>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</si>
  <si>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</si>
  <si>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</si>
  <si>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</si>
  <si>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</si>
  <si>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</si>
  <si>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</si>
  <si>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</si>
  <si>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</si>
  <si>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</si>
  <si>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</si>
  <si>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</si>
  <si>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</si>
  <si>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</si>
  <si>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</si>
  <si>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</si>
  <si>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</si>
  <si>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</si>
  <si>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</si>
  <si>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</si>
  <si>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</si>
  <si>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</si>
  <si>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</si>
  <si>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</si>
  <si>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</si>
  <si>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</si>
  <si>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</si>
  <si>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</si>
  <si>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</si>
  <si>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</si>
  <si>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</si>
  <si>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</si>
  <si>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</si>
  <si>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</si>
  <si>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</si>
  <si>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</si>
  <si>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</si>
  <si>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</si>
  <si>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</si>
  <si>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</si>
  <si>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</si>
  <si>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</si>
  <si>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</si>
  <si>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</si>
  <si>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</si>
  <si>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</si>
  <si>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</si>
  <si>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</si>
  <si>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</si>
  <si>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</si>
  <si>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</si>
  <si>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</si>
  <si>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</si>
  <si>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</si>
  <si>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</si>
  <si>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</si>
  <si>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</si>
  <si>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</si>
  <si>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</si>
  <si>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</si>
  <si>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</si>
  <si>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</si>
  <si>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</si>
  <si>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</si>
  <si>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</si>
  <si>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</si>
  <si>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</si>
  <si>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</si>
  <si>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</si>
  <si>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</si>
  <si>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</si>
  <si>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</si>
  <si>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</si>
  <si>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</si>
  <si>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</si>
  <si>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</si>
  <si>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</si>
  <si>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</si>
  <si>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</si>
  <si>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</si>
  <si>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</si>
  <si>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</si>
  <si>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</si>
  <si>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</si>
  <si>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</si>
  <si>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</si>
  <si>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</si>
  <si>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</si>
  <si>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</si>
  <si>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</si>
  <si>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</si>
  <si>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</si>
  <si>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</si>
  <si>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</si>
  <si>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</si>
  <si>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</si>
  <si>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</si>
  <si>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</si>
  <si>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</si>
  <si>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</si>
  <si>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</si>
  <si>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</si>
  <si>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</si>
  <si>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</si>
  <si>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</si>
  <si>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</si>
  <si>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</si>
  <si>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</si>
  <si>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</si>
  <si>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</si>
  <si>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</si>
  <si>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</si>
  <si>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</si>
  <si>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</si>
  <si>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</si>
  <si>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</si>
  <si>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</si>
  <si>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</si>
  <si>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</si>
  <si>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</si>
  <si>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</si>
  <si>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</si>
  <si>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</si>
  <si>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</si>
  <si>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</si>
  <si>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</si>
  <si>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</si>
  <si>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</si>
  <si>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</si>
  <si>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</si>
  <si>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</si>
  <si>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</si>
  <si>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</si>
  <si>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</si>
  <si>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</si>
  <si>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</si>
  <si>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</si>
  <si>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</si>
  <si>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</si>
  <si>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</si>
  <si>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</si>
  <si>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</si>
  <si>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</si>
  <si>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</si>
  <si>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</si>
  <si>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</si>
  <si>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</si>
  <si>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</si>
  <si>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</si>
  <si>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</si>
  <si>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</si>
  <si>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</si>
  <si>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</si>
  <si>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</si>
  <si>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</si>
  <si>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</si>
  <si>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</si>
  <si>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</si>
  <si>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</si>
  <si>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</si>
  <si>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</si>
  <si>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</si>
  <si>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</si>
  <si>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</si>
  <si>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</si>
  <si>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</si>
  <si>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</si>
  <si>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</si>
  <si>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</si>
  <si>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</si>
  <si>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</si>
  <si>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</si>
  <si>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</si>
  <si>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</si>
  <si>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</si>
  <si>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</si>
  <si>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</si>
  <si>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</si>
  <si>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</si>
  <si>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</si>
  <si>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</si>
  <si>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</si>
  <si>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</si>
  <si>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</si>
  <si>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</si>
  <si>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</si>
  <si>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</si>
  <si>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</si>
  <si>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</si>
  <si>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</si>
  <si>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</si>
  <si>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</si>
  <si>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</si>
  <si>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</si>
  <si>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</si>
  <si>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</si>
  <si>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</si>
  <si>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</si>
  <si>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</si>
  <si>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</si>
  <si>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</si>
  <si>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</si>
  <si>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</si>
  <si>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</si>
  <si>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</si>
  <si>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</si>
  <si>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</si>
  <si>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</si>
  <si>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</si>
  <si>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</si>
  <si>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</si>
  <si>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</si>
  <si>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</si>
  <si>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</si>
  <si>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</si>
  <si>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</si>
  <si>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</si>
  <si>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</si>
  <si>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</si>
  <si>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</si>
  <si>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</si>
  <si>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</si>
  <si>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</si>
  <si>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</si>
  <si>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</si>
  <si>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</si>
  <si>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</si>
  <si>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</si>
  <si>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</si>
  <si>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</si>
  <si>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</si>
  <si>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</si>
  <si>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</si>
  <si>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</si>
  <si>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</si>
  <si>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</si>
  <si>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</si>
  <si>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</si>
  <si>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</si>
  <si>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</si>
  <si>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</si>
  <si>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</si>
  <si>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</si>
  <si>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</si>
  <si>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</si>
  <si>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</si>
  <si>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</si>
  <si>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</si>
  <si>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</si>
  <si>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</si>
  <si>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</si>
  <si>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</si>
  <si>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</si>
  <si>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</si>
  <si>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</si>
  <si>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</si>
  <si>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</si>
  <si>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</si>
  <si>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</si>
  <si>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</si>
  <si>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</si>
  <si>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</si>
  <si>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</si>
  <si>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</si>
  <si>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</si>
  <si>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</si>
  <si>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</si>
  <si>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</si>
  <si>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</si>
  <si>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</si>
  <si>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</si>
  <si>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</si>
  <si>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</si>
  <si>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</si>
  <si>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</si>
  <si>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</si>
  <si>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</si>
  <si>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</si>
  <si>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</si>
  <si>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</si>
  <si>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</si>
  <si>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</si>
  <si>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</si>
  <si>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</si>
  <si>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</si>
  <si>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</si>
  <si>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</si>
  <si>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</si>
  <si>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</si>
  <si>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</si>
  <si>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</si>
  <si>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</si>
  <si>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</si>
  <si>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</si>
  <si>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</si>
  <si>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</si>
  <si>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</si>
  <si>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</si>
  <si>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</si>
  <si>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</si>
  <si>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</si>
  <si>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</si>
  <si>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</si>
  <si>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</si>
  <si>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</si>
  <si>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</si>
  <si>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</si>
  <si>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</si>
  <si>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</si>
  <si>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</si>
  <si>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</si>
  <si>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</si>
  <si>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</si>
  <si>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</si>
  <si>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</si>
  <si>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</si>
  <si>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</si>
  <si>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</si>
  <si>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</si>
  <si>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</si>
  <si>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</si>
  <si>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</si>
  <si>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</si>
  <si>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</si>
  <si>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</si>
  <si>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</si>
  <si>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</si>
  <si>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</si>
  <si>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</si>
  <si>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</si>
  <si>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</si>
  <si>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</si>
  <si>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</si>
  <si>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</si>
  <si>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</si>
  <si>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</si>
  <si>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</si>
  <si>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</si>
  <si>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</si>
  <si>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</si>
  <si>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</si>
  <si>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</si>
  <si>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</si>
  <si>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</si>
  <si>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</si>
  <si>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</si>
  <si>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</si>
  <si>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</si>
  <si>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</si>
  <si>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</si>
  <si>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</si>
  <si>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</si>
  <si>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</si>
  <si>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</si>
  <si>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</si>
  <si>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</si>
  <si>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</si>
  <si>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</si>
  <si>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</si>
  <si>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</si>
  <si>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</si>
  <si>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</si>
  <si>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</si>
  <si>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</si>
  <si>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</si>
  <si>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</si>
  <si>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</si>
  <si>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</si>
  <si>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</si>
  <si>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</si>
  <si>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</si>
  <si>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</si>
  <si>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</si>
  <si>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</si>
  <si>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</si>
  <si>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</si>
  <si>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</si>
  <si>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</si>
  <si>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</si>
  <si>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</si>
  <si>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</si>
  <si>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</si>
  <si>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</si>
  <si>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</si>
  <si>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</si>
  <si>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</si>
  <si>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</si>
  <si>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</si>
  <si>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</si>
  <si>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</si>
  <si>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</si>
  <si>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</si>
  <si>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</si>
  <si>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</si>
  <si>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</si>
  <si>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</si>
  <si>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</si>
  <si>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</si>
  <si>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</si>
  <si>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</si>
  <si>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</si>
  <si>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</si>
  <si>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</si>
  <si>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</si>
  <si>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</si>
  <si>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</si>
  <si>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</si>
  <si>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</si>
  <si>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</si>
  <si>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</si>
  <si>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</si>
  <si>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</si>
  <si>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</si>
  <si>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</si>
  <si>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</si>
  <si>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</si>
  <si>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</si>
  <si>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</si>
  <si>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</si>
  <si>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</si>
  <si>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</si>
  <si>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</si>
  <si>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</si>
  <si>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</si>
  <si>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</si>
  <si>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</si>
  <si>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</si>
  <si>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</si>
  <si>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</si>
  <si>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</si>
  <si>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</si>
  <si>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</si>
  <si>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</si>
  <si>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</si>
  <si>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</si>
  <si>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</si>
  <si>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</si>
  <si>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</si>
  <si>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</si>
  <si>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</si>
  <si>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</si>
  <si>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</si>
  <si>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</si>
  <si>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</si>
  <si>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</si>
  <si>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</si>
  <si>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</si>
  <si>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</si>
  <si>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</si>
  <si>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</si>
  <si>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</si>
  <si>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</si>
  <si>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</si>
  <si>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</si>
  <si>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</si>
  <si>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</si>
  <si>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</si>
  <si>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</si>
  <si>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</si>
  <si>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</si>
  <si>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</si>
  <si>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</si>
  <si>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</si>
  <si>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</si>
  <si>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</si>
  <si>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</si>
  <si>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</si>
  <si>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</si>
  <si>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</si>
  <si>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</si>
  <si>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</si>
  <si>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</si>
  <si>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</si>
  <si>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</si>
  <si>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</si>
  <si>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</si>
  <si>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</si>
  <si>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</si>
  <si>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</si>
  <si>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</si>
  <si>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</si>
  <si>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</si>
  <si>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</si>
  <si>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</si>
  <si>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</si>
  <si>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</si>
  <si>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</si>
  <si>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</si>
  <si>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</si>
  <si>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</si>
  <si>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</si>
  <si>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</si>
  <si>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</si>
  <si>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</si>
  <si>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</si>
  <si>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</si>
  <si>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</si>
  <si>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</si>
  <si>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</si>
  <si>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</si>
  <si>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</si>
  <si>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</si>
  <si>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</si>
  <si>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</si>
  <si>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</si>
  <si>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</si>
  <si>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</si>
  <si>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</si>
  <si>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</si>
  <si>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</si>
  <si>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</si>
  <si>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</si>
  <si>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</si>
  <si>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</si>
  <si>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</si>
  <si>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</si>
  <si>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</si>
  <si>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</si>
  <si>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</si>
  <si>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</si>
  <si>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</si>
  <si>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</si>
  <si>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</si>
  <si>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</si>
  <si>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</si>
  <si>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</si>
  <si>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</si>
  <si>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</si>
  <si>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</si>
  <si>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</si>
  <si>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</si>
  <si>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</si>
  <si>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</si>
  <si>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</si>
  <si>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</si>
  <si>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</si>
  <si>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</si>
  <si>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</si>
  <si>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</si>
  <si>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</si>
  <si>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</si>
  <si>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</si>
  <si>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</si>
  <si>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</si>
  <si>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</si>
  <si>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</si>
  <si>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</si>
  <si>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</si>
  <si>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</si>
  <si>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</si>
  <si>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</si>
  <si>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</si>
  <si>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</si>
  <si>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</si>
  <si>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</si>
  <si>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</si>
  <si>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</si>
  <si>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</si>
  <si>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</si>
  <si>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</si>
  <si>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</si>
  <si>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</si>
  <si>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</si>
  <si>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</si>
  <si>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</si>
  <si>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</si>
  <si>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</si>
  <si>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</si>
  <si>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</si>
  <si>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</si>
  <si>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</si>
  <si>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</si>
  <si>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</si>
  <si>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</si>
  <si>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</si>
  <si>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</si>
  <si>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</si>
  <si>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</si>
  <si>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</si>
  <si>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</si>
  <si>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</si>
  <si>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</si>
  <si>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</si>
  <si>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</si>
  <si>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</si>
  <si>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</si>
  <si>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</si>
  <si>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</si>
  <si>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</si>
  <si>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</si>
  <si>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</si>
  <si>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</si>
  <si>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</si>
  <si>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</si>
  <si>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</si>
  <si>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</si>
  <si>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</si>
  <si>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</si>
  <si>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</si>
  <si>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</si>
  <si>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</si>
  <si>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</si>
  <si>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</si>
  <si>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</si>
  <si>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</si>
  <si>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</si>
  <si>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</si>
  <si>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</si>
  <si>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</si>
  <si>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</si>
  <si>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</si>
  <si>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</si>
  <si>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</si>
  <si>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</si>
  <si>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</si>
  <si>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</si>
  <si>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</si>
  <si>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</si>
  <si>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</si>
  <si>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</si>
  <si>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</si>
  <si>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</si>
  <si>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</si>
  <si>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</si>
  <si>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</si>
  <si>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</si>
  <si>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</si>
  <si>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</si>
  <si>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</si>
  <si>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</si>
  <si>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</si>
  <si>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</si>
  <si>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</si>
  <si>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</si>
  <si>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</si>
  <si>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</si>
  <si>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</si>
  <si>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</si>
  <si>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</si>
  <si>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</si>
  <si>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</si>
  <si>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</si>
  <si>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</si>
  <si>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</si>
  <si>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</si>
  <si>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</si>
  <si>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</si>
  <si>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</si>
  <si>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</si>
  <si>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</si>
  <si>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</si>
  <si>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</si>
  <si>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</si>
  <si>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</si>
  <si>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</si>
  <si>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</si>
  <si>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</si>
  <si>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</si>
  <si>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</si>
  <si>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</si>
  <si>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</si>
  <si>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</si>
  <si>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</si>
  <si>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</si>
  <si>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</si>
  <si>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</si>
  <si>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</si>
  <si>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</si>
  <si>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</si>
  <si>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</si>
  <si>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</si>
  <si>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</si>
  <si>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</si>
  <si>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</si>
  <si>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</si>
  <si>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</si>
  <si>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</si>
  <si>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</si>
  <si>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</si>
  <si>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</si>
  <si>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</si>
  <si>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</si>
  <si>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</si>
  <si>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</si>
  <si>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</si>
  <si>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</si>
  <si>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</si>
  <si>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</si>
  <si>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</si>
  <si>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</si>
  <si>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</si>
  <si>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</si>
  <si>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</si>
  <si>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</si>
  <si>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</si>
  <si>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</si>
  <si>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</si>
  <si>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</si>
  <si>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</si>
  <si>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</si>
  <si>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</si>
  <si>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</si>
  <si>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</si>
  <si>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</si>
  <si>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</si>
  <si>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</si>
  <si>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</si>
  <si>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</si>
  <si>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</si>
  <si>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</si>
  <si>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</si>
  <si>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</si>
  <si>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</si>
  <si>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</si>
  <si>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</si>
  <si>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</si>
  <si>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</si>
  <si>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</si>
  <si>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</si>
  <si>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</si>
  <si>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</si>
  <si>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</si>
  <si>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</si>
  <si>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</si>
  <si>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</si>
  <si>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</si>
  <si>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</si>
  <si>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</si>
  <si>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</si>
  <si>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</si>
  <si>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</si>
  <si>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</si>
  <si>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</si>
  <si>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</si>
  <si>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</si>
  <si>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</si>
  <si>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</si>
  <si>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</si>
  <si>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</si>
  <si>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</si>
  <si>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</si>
  <si>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</si>
  <si>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</si>
  <si>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</si>
  <si>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</si>
  <si>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</si>
  <si>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</si>
  <si>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</si>
  <si>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</si>
  <si>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</si>
  <si>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</si>
  <si>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</si>
  <si>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</si>
  <si>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</si>
  <si>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</si>
  <si>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</si>
  <si>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</si>
  <si>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</si>
  <si>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</si>
  <si>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</si>
  <si>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</si>
  <si>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</si>
  <si>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</si>
  <si>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</si>
  <si>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</si>
  <si>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</si>
  <si>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</si>
  <si>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</si>
  <si>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</si>
  <si>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</si>
  <si>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</si>
  <si>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</si>
  <si>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</si>
  <si>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</si>
  <si>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</si>
  <si>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</si>
  <si>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</si>
  <si>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</si>
  <si>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</si>
  <si>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</si>
  <si>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</si>
  <si>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</si>
  <si>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</si>
  <si>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</si>
  <si>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</si>
  <si>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</si>
  <si>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</si>
  <si>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</si>
  <si>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</si>
  <si>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</si>
  <si>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</si>
  <si>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</si>
  <si>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</si>
  <si>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</si>
  <si>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</si>
  <si>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</si>
  <si>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</si>
  <si>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</si>
  <si>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</si>
  <si>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</si>
  <si>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</si>
  <si>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</si>
  <si>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</si>
  <si>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</si>
  <si>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</si>
  <si>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</si>
  <si>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</si>
  <si>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</si>
  <si>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</si>
  <si>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</si>
  <si>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</si>
  <si>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</si>
  <si>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</si>
  <si>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</si>
  <si>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</si>
  <si>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</si>
  <si>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</si>
  <si>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</si>
  <si>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</si>
  <si>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</si>
  <si>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</si>
  <si>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</si>
  <si>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</si>
  <si>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</si>
  <si>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</si>
  <si>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</si>
  <si>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</si>
  <si>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</si>
  <si>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</si>
  <si>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</si>
  <si>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</si>
  <si>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</si>
  <si>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</si>
  <si>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</si>
  <si>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</si>
  <si>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</si>
  <si>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</si>
  <si>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</si>
  <si>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</si>
  <si>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</si>
  <si>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</si>
  <si>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</si>
  <si>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</si>
  <si>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</si>
  <si>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</si>
  <si>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</si>
  <si>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</si>
  <si>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</si>
  <si>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</si>
  <si>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</si>
  <si>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</si>
  <si>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</si>
  <si>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</si>
  <si>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</si>
  <si>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</si>
  <si>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</si>
  <si>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</si>
  <si>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</si>
  <si>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</si>
  <si>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</si>
  <si>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</si>
  <si>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</si>
  <si>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</si>
  <si>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</si>
  <si>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</si>
  <si>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</si>
  <si>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</si>
  <si>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</si>
  <si>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</si>
  <si>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</si>
  <si>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</si>
  <si>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</si>
  <si>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</si>
  <si>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</si>
  <si>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</si>
  <si>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</si>
  <si>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</si>
  <si>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</si>
  <si>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</si>
  <si>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</si>
  <si>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</si>
  <si>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</si>
  <si>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</si>
  <si>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</si>
  <si>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</si>
  <si>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</si>
  <si>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</si>
  <si>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</si>
  <si>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</si>
  <si>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</si>
  <si>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</si>
  <si>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</si>
  <si>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</si>
  <si>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</si>
  <si>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</si>
  <si>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</si>
  <si>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</si>
  <si>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</si>
  <si>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</si>
  <si>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</si>
  <si>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</si>
  <si>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</si>
  <si>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</si>
  <si>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</si>
  <si>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</si>
  <si>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</si>
  <si>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</si>
  <si>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</si>
  <si>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</si>
  <si>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</si>
  <si>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</si>
  <si>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</si>
  <si>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</si>
  <si>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</si>
  <si>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</si>
  <si>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</si>
  <si>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</si>
  <si>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</si>
  <si>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</si>
  <si>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</si>
  <si>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</si>
  <si>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</si>
  <si>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</si>
  <si>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</si>
  <si>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</si>
  <si>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</si>
  <si>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</si>
  <si>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</si>
  <si>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</si>
  <si>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</si>
  <si>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</si>
  <si>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</si>
  <si>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</si>
  <si>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</si>
  <si>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</si>
  <si>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</si>
  <si>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</si>
  <si>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</si>
  <si>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</si>
  <si>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</si>
  <si>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</si>
  <si>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</si>
  <si>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</si>
  <si>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</si>
  <si>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</si>
  <si>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</si>
  <si>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</si>
  <si>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</si>
  <si>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</si>
  <si>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</si>
  <si>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</si>
  <si>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</si>
  <si>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</si>
  <si>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</si>
  <si>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</si>
  <si>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</si>
  <si>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</si>
  <si>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</si>
  <si>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</si>
  <si>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</si>
  <si>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</si>
  <si>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</si>
  <si>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</si>
  <si>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</si>
  <si>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</si>
  <si>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</si>
  <si>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</si>
  <si>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</si>
  <si>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</si>
  <si>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</si>
  <si>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</si>
  <si>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</si>
  <si>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</si>
  <si>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</si>
  <si>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</si>
  <si>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</si>
  <si>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</si>
  <si>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</si>
  <si>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</si>
  <si>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</si>
  <si>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</si>
  <si>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</si>
  <si>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</si>
  <si>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</si>
  <si>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</si>
  <si>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</si>
  <si>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</si>
  <si>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</si>
  <si>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</si>
  <si>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</si>
  <si>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</si>
  <si>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</si>
  <si>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</si>
  <si>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</si>
  <si>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</si>
  <si>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</si>
  <si>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</si>
  <si>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</si>
  <si>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</si>
  <si>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</si>
  <si>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</si>
  <si>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</si>
  <si>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</si>
  <si>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</si>
  <si>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</si>
  <si>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</si>
  <si>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</si>
  <si>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</si>
  <si>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</si>
  <si>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</si>
  <si>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</si>
  <si>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</si>
  <si>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</si>
  <si>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</si>
  <si>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</si>
  <si>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</si>
  <si>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</si>
  <si>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</si>
  <si>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</si>
  <si>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</si>
  <si>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</si>
  <si>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</si>
  <si>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</si>
  <si>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</si>
  <si>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</si>
  <si>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</si>
  <si>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</si>
  <si>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</si>
  <si>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</si>
  <si>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</si>
  <si>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</si>
  <si>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</si>
  <si>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</si>
  <si>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</si>
  <si>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</si>
  <si>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</si>
  <si>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</si>
  <si>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</si>
  <si>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</si>
  <si>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</si>
  <si>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</si>
  <si>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</si>
  <si>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</si>
  <si>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</si>
  <si>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</si>
  <si>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</si>
  <si>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</si>
  <si>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</si>
  <si>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</si>
  <si>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</si>
  <si>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</si>
  <si>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</si>
  <si>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</si>
  <si>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</si>
  <si>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</si>
  <si>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</si>
  <si>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</si>
  <si>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</si>
  <si>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</si>
  <si>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</si>
  <si>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</si>
  <si>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</si>
  <si>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</si>
  <si>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</si>
  <si>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</si>
  <si>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</si>
  <si>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</si>
  <si>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</si>
  <si>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</si>
  <si>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</si>
  <si>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</si>
  <si>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</si>
  <si>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</si>
  <si>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</si>
  <si>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</si>
  <si>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</si>
  <si>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</si>
  <si>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</si>
  <si>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</si>
  <si>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</si>
  <si>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</si>
  <si>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</si>
  <si>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</si>
  <si>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</si>
  <si>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</si>
  <si>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</si>
  <si>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</si>
  <si>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</si>
  <si>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</si>
  <si>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</si>
  <si>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</si>
  <si>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</si>
  <si>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</si>
  <si>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</si>
  <si>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</si>
  <si>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</si>
  <si>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</si>
  <si>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</si>
  <si>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</si>
  <si>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</si>
  <si>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</si>
  <si>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</si>
  <si>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</si>
  <si>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</si>
  <si>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</si>
  <si>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</si>
  <si>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</si>
  <si>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</si>
  <si>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</si>
  <si>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</si>
  <si>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</si>
  <si>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</si>
  <si>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</si>
  <si>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</si>
  <si>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</si>
  <si>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</si>
  <si>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</si>
  <si>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</si>
  <si>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</si>
  <si>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</si>
  <si>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</si>
  <si>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</si>
  <si>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</si>
  <si>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</si>
  <si>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</si>
  <si>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</si>
  <si>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</si>
  <si>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</si>
  <si>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</si>
  <si>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</si>
  <si>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</si>
  <si>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</si>
  <si>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</si>
  <si>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</si>
  <si>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</si>
  <si>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</si>
  <si>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</si>
  <si>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</si>
  <si>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</si>
  <si>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</si>
  <si>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</si>
  <si>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</si>
  <si>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</si>
  <si>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</si>
  <si>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</si>
  <si>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</si>
  <si>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</si>
  <si>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</si>
  <si>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</si>
  <si>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</si>
  <si>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</si>
  <si>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</si>
  <si>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</si>
  <si>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</si>
  <si>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</si>
  <si>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</si>
  <si>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</si>
  <si>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</si>
  <si>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</si>
  <si>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</si>
  <si>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</si>
  <si>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</si>
  <si>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</si>
  <si>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</si>
  <si>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</si>
  <si>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</si>
  <si>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</si>
  <si>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</si>
  <si>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</si>
  <si>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</si>
  <si>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</si>
  <si>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</si>
  <si>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</si>
  <si>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</si>
  <si>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</si>
  <si>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</si>
  <si>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</si>
  <si>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</si>
  <si>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</si>
  <si>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</si>
  <si>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</si>
  <si>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</si>
  <si>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</si>
  <si>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</si>
  <si>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</si>
  <si>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</si>
  <si>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</si>
  <si>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</si>
  <si>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</si>
  <si>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</si>
  <si>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</si>
  <si>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</si>
  <si>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</si>
  <si>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</si>
  <si>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</si>
  <si>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</si>
  <si>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</si>
  <si>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</si>
  <si>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</si>
  <si>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</si>
  <si>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</si>
  <si>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</si>
  <si>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</si>
  <si>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</si>
  <si>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</si>
  <si>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</si>
  <si>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</si>
  <si>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</si>
  <si>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</si>
  <si>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</si>
  <si>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</si>
  <si>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</si>
  <si>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</si>
  <si>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</si>
  <si>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</si>
  <si>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</si>
  <si>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</si>
  <si>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</si>
  <si>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</si>
  <si>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</si>
  <si>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</si>
  <si>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</si>
  <si>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</si>
  <si>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</si>
  <si>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</si>
  <si>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</si>
  <si>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</si>
  <si>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</si>
  <si>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</si>
  <si>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</si>
  <si>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</si>
  <si>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</si>
  <si>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</si>
  <si>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</si>
  <si>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</si>
  <si>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</si>
  <si>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</si>
  <si>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</si>
  <si>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</si>
  <si>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</si>
  <si>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</si>
  <si>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</si>
  <si>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</si>
  <si>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</si>
  <si>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</si>
  <si>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</si>
  <si>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</si>
  <si>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</si>
  <si>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</si>
  <si>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</si>
  <si>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</si>
  <si>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</si>
  <si>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</si>
  <si>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</si>
  <si>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</si>
  <si>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</si>
  <si>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</si>
  <si>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</si>
  <si>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</si>
  <si>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</si>
  <si>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</si>
  <si>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</si>
  <si>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</si>
  <si>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</si>
  <si>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</si>
  <si>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</si>
  <si>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</si>
  <si>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</si>
  <si>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</si>
  <si>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</si>
  <si>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</si>
  <si>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</si>
  <si>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</si>
  <si>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</si>
  <si>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</si>
  <si>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</si>
  <si>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</si>
  <si>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</si>
  <si>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</si>
  <si>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</si>
  <si>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</si>
  <si>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</si>
  <si>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</si>
  <si>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</si>
  <si>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</si>
  <si>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</si>
  <si>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</si>
  <si>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</si>
  <si>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</si>
  <si>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</si>
  <si>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</si>
  <si>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</si>
  <si>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</si>
  <si>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</si>
  <si>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</si>
  <si>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</si>
  <si>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</si>
  <si>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</si>
  <si>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</si>
  <si>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</si>
  <si>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</si>
  <si>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</si>
  <si>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</si>
  <si>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</si>
  <si>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</si>
  <si>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</si>
  <si>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</si>
  <si>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</si>
  <si>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</si>
  <si>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</si>
  <si>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</si>
  <si>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</si>
  <si>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</si>
  <si>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</si>
  <si>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</si>
  <si>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</si>
  <si>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</si>
  <si>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</si>
  <si>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</si>
  <si>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</si>
  <si>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</si>
  <si>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</si>
  <si>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</si>
  <si>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</si>
  <si>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</si>
  <si>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</si>
  <si>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</si>
  <si>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</si>
  <si>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</si>
  <si>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</si>
  <si>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</si>
  <si>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</si>
  <si>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</si>
  <si>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</si>
  <si>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</si>
  <si>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</si>
  <si>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</si>
  <si>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</si>
  <si>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</si>
  <si>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</si>
  <si>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</si>
  <si>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</si>
  <si>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</si>
  <si>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</si>
  <si>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</si>
  <si>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</si>
  <si>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</si>
  <si>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</si>
  <si>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</si>
  <si>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</si>
  <si>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</si>
  <si>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</si>
  <si>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</si>
  <si>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</si>
  <si>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</si>
  <si>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</si>
  <si>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</si>
  <si>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</si>
  <si>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</si>
  <si>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</si>
  <si>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</si>
  <si>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</si>
  <si>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</si>
  <si>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</si>
  <si>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</si>
  <si>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</si>
  <si>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</si>
  <si>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</si>
  <si>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</si>
  <si>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</si>
  <si>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</si>
  <si>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</si>
  <si>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</si>
  <si>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</si>
  <si>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</si>
  <si>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</si>
  <si>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</si>
  <si>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</si>
  <si>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</si>
  <si>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</si>
  <si>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</si>
  <si>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</si>
  <si>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</si>
  <si>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</si>
  <si>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</si>
  <si>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</si>
  <si>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</si>
  <si>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</si>
  <si>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</si>
  <si>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</si>
  <si>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</si>
  <si>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</si>
  <si>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</si>
  <si>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</si>
  <si>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</si>
  <si>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</si>
  <si>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</si>
  <si>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</si>
  <si>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</si>
  <si>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</si>
  <si>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</si>
  <si>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</si>
  <si>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</si>
  <si>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</si>
  <si>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</si>
  <si>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</si>
  <si>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</si>
  <si>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</si>
  <si>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</si>
  <si>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</si>
  <si>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</si>
  <si>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</si>
  <si>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</si>
  <si>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</si>
  <si>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</si>
  <si>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</si>
  <si>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</si>
  <si>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</si>
  <si>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</si>
  <si>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</si>
  <si>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</si>
  <si>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</si>
  <si>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</si>
  <si>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</si>
  <si>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</si>
  <si>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</si>
  <si>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</si>
  <si>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</si>
  <si>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</si>
  <si>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</si>
  <si>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</si>
  <si>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</si>
  <si>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</si>
  <si>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</si>
  <si>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</si>
  <si>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</si>
  <si>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</si>
  <si>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</si>
  <si>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</si>
  <si>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</si>
  <si>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</si>
  <si>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</si>
  <si>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</si>
  <si>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</si>
  <si>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</si>
  <si>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</si>
  <si>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</si>
  <si>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</si>
  <si>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</si>
  <si>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</si>
  <si>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</si>
  <si>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</si>
  <si>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</si>
  <si>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</si>
  <si>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</si>
  <si>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</si>
  <si>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</si>
  <si>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</si>
  <si>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</si>
  <si>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</si>
  <si>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</si>
  <si>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</si>
  <si>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</si>
  <si>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</si>
  <si>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</si>
  <si>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</si>
  <si>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</si>
  <si>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</si>
  <si>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</si>
  <si>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</si>
  <si>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</si>
  <si>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</si>
  <si>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</si>
  <si>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</si>
  <si>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</si>
  <si>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</si>
  <si>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</si>
  <si>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</si>
  <si>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</si>
  <si>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</si>
  <si>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</si>
  <si>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</si>
  <si>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</si>
  <si>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</si>
  <si>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</si>
  <si>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</si>
  <si>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</si>
  <si>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</si>
  <si>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</si>
  <si>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</si>
  <si>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</si>
  <si>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</si>
  <si>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</si>
  <si>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</si>
  <si>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</si>
  <si>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</si>
  <si>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</si>
  <si>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</si>
  <si>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</si>
  <si>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</si>
  <si>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</si>
  <si>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</si>
  <si>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</si>
  <si>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</si>
  <si>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</si>
  <si>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</si>
  <si>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</si>
  <si>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</si>
  <si>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</si>
  <si>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</si>
  <si>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</si>
  <si>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</si>
  <si>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</si>
  <si>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</si>
  <si>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</si>
  <si>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</si>
  <si>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</si>
  <si>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</si>
  <si>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</si>
  <si>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</si>
  <si>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</si>
  <si>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</si>
  <si>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</si>
  <si>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</si>
  <si>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</si>
  <si>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</si>
  <si>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</si>
  <si>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</si>
  <si>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</si>
  <si>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</si>
  <si>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</si>
  <si>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</si>
  <si>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</si>
  <si>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</si>
  <si>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</si>
  <si>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</si>
  <si>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</si>
  <si>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</si>
  <si>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</si>
  <si>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</si>
  <si>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</si>
  <si>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</si>
  <si>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</si>
  <si>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</si>
  <si>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</si>
  <si>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</si>
  <si>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</si>
  <si>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</si>
  <si>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</si>
  <si>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</si>
  <si>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</si>
  <si>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</si>
  <si>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</si>
  <si>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</si>
  <si>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</si>
  <si>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</si>
  <si>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</si>
  <si>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</si>
  <si>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</si>
  <si>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</si>
  <si>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</si>
  <si>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</si>
  <si>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</si>
  <si>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</si>
  <si>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</si>
  <si>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</si>
  <si>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</si>
  <si>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</si>
  <si>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</si>
  <si>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</si>
  <si>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</si>
  <si>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</si>
  <si>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</si>
  <si>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</si>
  <si>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</si>
  <si>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</si>
  <si>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</si>
  <si>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</si>
  <si>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</si>
  <si>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</si>
  <si>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</si>
  <si>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</si>
  <si>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</si>
  <si>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</si>
  <si>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</si>
  <si>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</si>
  <si>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</si>
  <si>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</si>
  <si>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</si>
  <si>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</si>
  <si>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</si>
  <si>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</si>
  <si>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</si>
  <si>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</si>
  <si>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</si>
  <si>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</si>
  <si>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</si>
  <si>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</si>
  <si>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</si>
  <si>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</si>
  <si>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</si>
  <si>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</si>
  <si>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</si>
  <si>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</si>
  <si>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</si>
  <si>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</si>
  <si>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</si>
  <si>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</si>
  <si>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</si>
  <si>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</si>
  <si>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</si>
  <si>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</si>
  <si>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</si>
  <si>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</si>
  <si>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</si>
  <si>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</si>
  <si>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</si>
  <si>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</si>
  <si>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</si>
  <si>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</si>
  <si>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</si>
  <si>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</si>
  <si>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</si>
  <si>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</si>
  <si>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</si>
  <si>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</si>
  <si>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</si>
  <si>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</si>
  <si>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</si>
  <si>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</si>
  <si>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</si>
  <si>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</si>
  <si>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</si>
  <si>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</si>
  <si>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</si>
  <si>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</si>
  <si>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</si>
  <si>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</si>
  <si>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</si>
  <si>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</si>
  <si>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</si>
  <si>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</si>
  <si>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</si>
  <si>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</si>
  <si>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</si>
  <si>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</si>
  <si>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</si>
  <si>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</si>
  <si>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</si>
  <si>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</si>
  <si>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</si>
  <si>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</si>
  <si>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</si>
  <si>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</si>
  <si>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</si>
  <si>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</si>
  <si>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</si>
  <si>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</si>
  <si>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</si>
  <si>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</si>
  <si>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</si>
  <si>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</si>
  <si>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</si>
  <si>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</si>
  <si>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</si>
  <si>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</si>
  <si>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</si>
  <si>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</si>
  <si>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</si>
  <si>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</si>
  <si>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</si>
  <si>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</si>
  <si>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</si>
  <si>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</si>
  <si>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</si>
  <si>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</si>
  <si>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</si>
  <si>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</si>
  <si>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</si>
  <si>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</si>
  <si>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</si>
  <si>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</si>
  <si>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</si>
  <si>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</si>
  <si>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</si>
  <si>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</si>
  <si>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</si>
  <si>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</si>
  <si>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</si>
  <si>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</si>
  <si>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</si>
  <si>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</si>
  <si>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</si>
  <si>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</si>
  <si>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</si>
  <si>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</si>
  <si>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</si>
  <si>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</si>
  <si>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</si>
  <si>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</si>
  <si>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</si>
  <si>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</si>
  <si>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</si>
  <si>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</si>
  <si>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</si>
  <si>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</si>
  <si>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</si>
  <si>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</si>
  <si>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</si>
  <si>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</si>
  <si>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</si>
  <si>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</si>
  <si>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</si>
  <si>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</si>
  <si>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</si>
  <si>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</si>
  <si>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</si>
  <si>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</si>
  <si>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</si>
  <si>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</si>
  <si>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</si>
  <si>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</si>
  <si>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</si>
  <si>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</si>
  <si>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</si>
  <si>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</si>
  <si>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</si>
  <si>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</si>
  <si>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</si>
  <si>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</si>
  <si>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</si>
  <si>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</si>
  <si>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</si>
  <si>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</si>
  <si>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</si>
  <si>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</si>
  <si>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</si>
  <si>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</si>
  <si>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</si>
  <si>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</si>
  <si>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</si>
  <si>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</si>
  <si>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</si>
  <si>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</si>
  <si>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</si>
  <si>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</si>
  <si>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</si>
  <si>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</si>
  <si>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</si>
  <si>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</si>
  <si>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</si>
  <si>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</si>
  <si>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</si>
  <si>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</si>
  <si>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</si>
  <si>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</si>
  <si>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</si>
  <si>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</si>
  <si>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</si>
  <si>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</si>
  <si>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</si>
  <si>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</si>
  <si>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</si>
  <si>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</si>
  <si>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</si>
  <si>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</si>
  <si>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</si>
  <si>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</si>
  <si>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</si>
  <si>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</si>
  <si>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</si>
  <si>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</si>
  <si>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</si>
  <si>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</si>
  <si>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</si>
  <si>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</si>
  <si>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</si>
  <si>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</si>
  <si>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</si>
  <si>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</si>
  <si>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</si>
  <si>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</si>
  <si>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</si>
  <si>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</si>
  <si>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</si>
  <si>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</si>
  <si>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</si>
  <si>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</si>
  <si>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</si>
  <si>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</si>
  <si>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</si>
  <si>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</si>
  <si>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</si>
  <si>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</si>
  <si>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</si>
  <si>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</si>
  <si>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</si>
  <si>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</si>
  <si>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</si>
  <si>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</si>
  <si>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</si>
  <si>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</si>
  <si>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</si>
  <si>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</si>
  <si>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</si>
  <si>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</si>
  <si>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</si>
  <si>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</si>
  <si>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</si>
  <si>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</si>
  <si>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</si>
  <si>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</si>
  <si>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</si>
  <si>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</si>
  <si>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</si>
  <si>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</si>
  <si>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</si>
  <si>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</si>
  <si>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</si>
  <si>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</si>
  <si>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</si>
  <si>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</si>
  <si>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</si>
  <si>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</si>
  <si>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</si>
  <si>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</si>
  <si>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</si>
  <si>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</si>
  <si>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</si>
  <si>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</si>
  <si>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</si>
  <si>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</si>
  <si>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</si>
  <si>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</si>
  <si>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</si>
  <si>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</si>
  <si>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</si>
  <si>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</si>
  <si>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</si>
  <si>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</si>
  <si>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</si>
  <si>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</si>
  <si>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</si>
  <si>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</si>
  <si>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</si>
  <si>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</si>
  <si>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</si>
  <si>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</si>
  <si>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</si>
  <si>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</si>
  <si>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</si>
  <si>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</si>
  <si>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</si>
  <si>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</si>
  <si>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</si>
  <si>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</si>
  <si>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</si>
  <si>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</si>
  <si>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</si>
  <si>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</si>
  <si>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</si>
  <si>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</si>
  <si>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</si>
  <si>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</si>
  <si>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</si>
  <si>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</si>
  <si>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</si>
  <si>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</si>
  <si>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</si>
  <si>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</si>
  <si>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</si>
  <si>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</si>
  <si>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</si>
  <si>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</si>
  <si>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</si>
  <si>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</si>
  <si>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</si>
  <si>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</si>
  <si>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</si>
  <si>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</si>
  <si>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</si>
  <si>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</si>
  <si>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</si>
  <si>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</si>
  <si>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</si>
  <si>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</si>
  <si>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</si>
  <si>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</si>
  <si>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</si>
  <si>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</si>
  <si>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</si>
  <si>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</si>
  <si>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</si>
  <si>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</si>
  <si>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</si>
  <si>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</si>
  <si>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</si>
  <si>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</si>
  <si>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</si>
  <si>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</si>
  <si>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</si>
  <si>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</si>
  <si>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</si>
  <si>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</si>
  <si>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</si>
  <si>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</si>
  <si>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</si>
  <si>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</si>
  <si>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</si>
  <si>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</si>
  <si>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</si>
  <si>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</si>
  <si>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</si>
  <si>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</si>
  <si>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</si>
  <si>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</si>
  <si>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</si>
  <si>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</si>
  <si>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</si>
  <si>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</si>
  <si>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</si>
  <si>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</si>
  <si>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</si>
  <si>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</si>
  <si>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</si>
  <si>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</si>
  <si>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</si>
  <si>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</si>
  <si>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</si>
  <si>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</si>
  <si>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</si>
  <si>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</si>
  <si>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</si>
  <si>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</si>
  <si>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</si>
  <si>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</si>
  <si>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</si>
  <si>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</si>
  <si>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</si>
  <si>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</si>
  <si>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</si>
  <si>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</si>
  <si>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</si>
  <si>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</si>
  <si>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</si>
  <si>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</si>
  <si>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</si>
  <si>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</si>
  <si>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</si>
  <si>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</si>
  <si>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</si>
  <si>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</si>
  <si>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</si>
  <si>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</si>
  <si>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</si>
  <si>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</si>
  <si>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</si>
  <si>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</si>
  <si>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</si>
  <si>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</si>
  <si>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</si>
  <si>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</si>
  <si>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</si>
  <si>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</si>
  <si>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</si>
  <si>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</si>
  <si>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</si>
  <si>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</si>
  <si>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</si>
  <si>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</si>
  <si>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</si>
  <si>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</si>
  <si>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</si>
  <si>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</si>
  <si>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</si>
  <si>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</si>
  <si>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</si>
  <si>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</si>
  <si>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</si>
  <si>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</si>
  <si>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</si>
  <si>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</si>
  <si>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</si>
  <si>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</si>
  <si>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</si>
  <si>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</si>
  <si>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</si>
  <si>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</si>
  <si>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</si>
  <si>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</si>
  <si>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</si>
  <si>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</si>
  <si>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</si>
  <si>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</si>
  <si>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</si>
  <si>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</si>
  <si>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</si>
  <si>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</si>
  <si>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</si>
  <si>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</si>
  <si>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</si>
  <si>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</si>
  <si>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</si>
  <si>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</si>
  <si>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</si>
  <si>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</si>
  <si>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</si>
  <si>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</si>
  <si>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</si>
  <si>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</si>
  <si>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</si>
  <si>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</si>
  <si>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</si>
  <si>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</si>
  <si>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</si>
  <si>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</si>
  <si>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</si>
  <si>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</si>
  <si>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</si>
  <si>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</si>
  <si>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</si>
  <si>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</si>
  <si>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</si>
  <si>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</si>
  <si>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</si>
  <si>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</si>
  <si>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</si>
  <si>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</si>
  <si>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</si>
  <si>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</si>
  <si>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</si>
  <si>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</si>
  <si>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</si>
  <si>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</si>
  <si>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</si>
  <si>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</si>
  <si>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</si>
  <si>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</si>
  <si>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</si>
  <si>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</si>
  <si>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</si>
  <si>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</si>
  <si>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</si>
  <si>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</si>
  <si>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</si>
  <si>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</si>
  <si>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</si>
  <si>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</si>
  <si>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</si>
  <si>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</si>
  <si>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</si>
  <si>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</si>
  <si>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</si>
  <si>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</si>
  <si>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</si>
  <si>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</si>
  <si>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</si>
  <si>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</si>
  <si>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</si>
  <si>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</si>
  <si>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</si>
  <si>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</si>
  <si>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</si>
  <si>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</si>
  <si>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</si>
  <si>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</si>
  <si>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</si>
  <si>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</si>
  <si>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</si>
  <si>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</si>
  <si>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</si>
  <si>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</si>
  <si>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</si>
  <si>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</si>
  <si>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</si>
  <si>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</si>
  <si>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</si>
  <si>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</si>
  <si>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</si>
  <si>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</si>
  <si>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</si>
  <si>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</si>
  <si>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</si>
  <si>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</si>
  <si>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</si>
  <si>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</si>
  <si>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</si>
  <si>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</si>
  <si>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</si>
  <si>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</si>
  <si>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</si>
  <si>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</si>
  <si>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</si>
  <si>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</si>
  <si>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</si>
  <si>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</si>
  <si>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</si>
  <si>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</si>
  <si>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</si>
  <si>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</si>
  <si>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</si>
  <si>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</si>
  <si>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</si>
  <si>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</si>
  <si>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</si>
  <si>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</si>
  <si>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</si>
  <si>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</si>
  <si>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</si>
  <si>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</si>
  <si>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</si>
  <si>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</si>
  <si>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</si>
  <si>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</si>
  <si>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</si>
  <si>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</si>
  <si>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</si>
  <si>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</si>
  <si>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</si>
  <si>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</si>
  <si>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</si>
  <si>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</si>
  <si>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</si>
  <si>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</si>
  <si>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</si>
  <si>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</si>
  <si>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</si>
  <si>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</si>
  <si>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</si>
  <si>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</si>
  <si>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</si>
  <si>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</si>
  <si>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</si>
  <si>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</si>
  <si>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</si>
  <si>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</si>
  <si>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</si>
  <si>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</si>
  <si>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</si>
  <si>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</si>
  <si>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</si>
  <si>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</si>
  <si>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</si>
  <si>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</si>
  <si>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</si>
  <si>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</si>
  <si>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</si>
  <si>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</si>
  <si>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</si>
  <si>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</si>
  <si>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</si>
  <si>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</si>
  <si>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</si>
  <si>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</si>
  <si>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</si>
  <si>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</si>
  <si>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</si>
  <si>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</si>
  <si>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</si>
  <si>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</si>
  <si>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</si>
  <si>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</si>
  <si>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</si>
  <si>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</si>
  <si>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</si>
  <si>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</si>
  <si>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</si>
  <si>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</si>
  <si>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</si>
  <si>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</si>
  <si>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</si>
  <si>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</si>
  <si>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</si>
  <si>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</si>
  <si>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</si>
  <si>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</si>
  <si>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</si>
  <si>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</si>
  <si>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</si>
  <si>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</si>
  <si>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</si>
  <si>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</si>
  <si>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</si>
  <si>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</si>
  <si>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</si>
  <si>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</si>
  <si>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</si>
  <si>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</si>
  <si>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</si>
  <si>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</si>
  <si>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</si>
  <si>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</si>
  <si>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</si>
  <si>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</si>
  <si>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</si>
  <si>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</si>
  <si>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</si>
  <si>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</si>
  <si>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</si>
  <si>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</si>
  <si>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</si>
  <si>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</si>
  <si>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</si>
  <si>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</si>
  <si>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</si>
  <si>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</si>
  <si>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</si>
  <si>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</si>
  <si>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</si>
  <si>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</si>
  <si>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</si>
  <si>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</si>
  <si>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</si>
  <si>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</si>
  <si>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</si>
  <si>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</si>
  <si>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</si>
  <si>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</si>
  <si>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</si>
  <si>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</si>
  <si>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</si>
  <si>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</si>
  <si>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</si>
  <si>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</si>
  <si>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</si>
  <si>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</si>
  <si>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</si>
  <si>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</si>
  <si>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</si>
  <si>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</si>
  <si>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</si>
  <si>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</si>
  <si>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</si>
  <si>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</si>
  <si>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</si>
  <si>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</si>
  <si>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</si>
  <si>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</si>
  <si>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</si>
  <si>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</si>
  <si>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</si>
  <si>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</si>
  <si>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</si>
  <si>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</si>
  <si>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</si>
  <si>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</si>
  <si>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</si>
  <si>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</si>
  <si>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</si>
  <si>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</si>
  <si>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</si>
  <si>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</si>
  <si>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</si>
  <si>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</si>
  <si>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</si>
  <si>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</si>
  <si>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</si>
  <si>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</si>
  <si>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</si>
  <si>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</si>
  <si>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</si>
  <si>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</si>
  <si>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</si>
  <si>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</si>
  <si>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</si>
  <si>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</si>
  <si>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</si>
  <si>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</si>
  <si>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</si>
  <si>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</si>
  <si>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</si>
  <si>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</si>
  <si>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</si>
  <si>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</si>
  <si>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</si>
  <si>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</si>
  <si>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</si>
  <si>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</si>
  <si>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</si>
  <si>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</si>
  <si>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</si>
  <si>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</si>
  <si>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</si>
  <si>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</si>
  <si>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</si>
  <si>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</si>
  <si>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</si>
  <si>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</si>
  <si>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</si>
  <si>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</si>
  <si>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</si>
  <si>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</si>
  <si>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</si>
  <si>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</si>
  <si>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</si>
  <si>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</si>
  <si>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</si>
  <si>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</si>
  <si>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</si>
  <si>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</si>
  <si>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</si>
  <si>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</si>
  <si>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</si>
  <si>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</si>
  <si>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</si>
  <si>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</si>
  <si>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</si>
  <si>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</si>
  <si>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</si>
  <si>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</si>
  <si>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</si>
  <si>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</si>
  <si>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</si>
  <si>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</si>
  <si>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</si>
  <si>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</si>
  <si>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</si>
  <si>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</si>
  <si>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</si>
  <si>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</si>
  <si>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</si>
  <si>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</si>
  <si>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</si>
  <si>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</si>
  <si>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</si>
  <si>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</si>
  <si>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</si>
  <si>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</si>
  <si>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</si>
  <si>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</si>
  <si>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</si>
  <si>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</si>
  <si>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</si>
  <si>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</si>
  <si>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</si>
  <si>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</si>
  <si>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</si>
  <si>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</si>
  <si>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</si>
  <si>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</si>
  <si>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</si>
  <si>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</si>
  <si>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</si>
  <si>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</si>
  <si>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</si>
  <si>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</si>
  <si>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</si>
  <si>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</si>
  <si>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</si>
  <si>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</si>
  <si>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</si>
  <si>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</si>
  <si>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</si>
  <si>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</si>
  <si>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</si>
  <si>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</si>
  <si>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</si>
  <si>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</si>
  <si>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</si>
  <si>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</si>
  <si>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</si>
  <si>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</si>
  <si>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</si>
  <si>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</si>
  <si>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</si>
  <si>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</si>
  <si>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</si>
  <si>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</si>
  <si>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</si>
  <si>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</si>
  <si>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</si>
  <si>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</si>
  <si>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</si>
  <si>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</si>
  <si>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</si>
  <si>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</si>
  <si>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</si>
  <si>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</si>
  <si>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</si>
  <si>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</si>
  <si>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</si>
  <si>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</si>
  <si>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</si>
  <si>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</si>
  <si>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</si>
  <si>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</si>
  <si>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</si>
  <si>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</si>
  <si>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</si>
  <si>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</si>
  <si>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</si>
  <si>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</si>
  <si>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</si>
  <si>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</si>
  <si>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</si>
  <si>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</si>
  <si>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</si>
  <si>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</si>
  <si>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</si>
  <si>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</si>
  <si>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</si>
  <si>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</si>
  <si>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</si>
  <si>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</si>
  <si>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</si>
  <si>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</si>
  <si>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</si>
  <si>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</si>
  <si>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</si>
  <si>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</si>
  <si>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</si>
  <si>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</si>
  <si>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</si>
  <si>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</si>
  <si>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</si>
  <si>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</si>
  <si>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</si>
  <si>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</si>
  <si>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</si>
  <si>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</si>
  <si>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</si>
  <si>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</si>
  <si>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</si>
  <si>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</si>
  <si>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</si>
  <si>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</si>
  <si>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</si>
  <si>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</si>
  <si>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</si>
  <si>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</si>
  <si>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</si>
  <si>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</si>
  <si>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</si>
  <si>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</si>
  <si>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</si>
  <si>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</si>
  <si>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</si>
  <si>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</si>
  <si>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</si>
  <si>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</si>
  <si>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</si>
  <si>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</si>
  <si>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</si>
  <si>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</si>
  <si>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</si>
  <si>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</si>
  <si>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</si>
  <si>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</si>
  <si>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</si>
  <si>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</si>
  <si>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</si>
  <si>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</si>
  <si>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</si>
  <si>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</si>
  <si>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</si>
  <si>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</si>
  <si>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</si>
  <si>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</si>
  <si>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</si>
  <si>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</si>
  <si>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</si>
  <si>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</si>
  <si>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</si>
  <si>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</si>
  <si>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</si>
  <si>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</si>
  <si>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</si>
  <si>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</si>
  <si>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</si>
  <si>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</si>
  <si>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</si>
  <si>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</si>
  <si>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</si>
  <si>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</si>
  <si>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</si>
  <si>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</si>
  <si>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</si>
  <si>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</si>
  <si>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</si>
  <si>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</si>
  <si>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</si>
  <si>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</si>
  <si>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</si>
  <si>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</si>
  <si>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</si>
  <si>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</si>
  <si>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</si>
  <si>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</si>
  <si>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</si>
  <si>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</si>
  <si>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</si>
  <si>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</si>
  <si>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</si>
  <si>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</si>
  <si>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</si>
  <si>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</si>
  <si>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</si>
  <si>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</si>
  <si>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</si>
  <si>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</si>
  <si>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</si>
  <si>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</si>
  <si>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</si>
  <si>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</si>
  <si>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</si>
  <si>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</si>
  <si>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</si>
  <si>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</si>
  <si>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</si>
  <si>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</si>
  <si>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</si>
  <si>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</si>
  <si>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</si>
  <si>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</si>
  <si>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</si>
  <si>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</si>
  <si>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</si>
  <si>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</si>
  <si>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</si>
  <si>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</si>
  <si>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</si>
  <si>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</si>
  <si>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</si>
  <si>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</si>
  <si>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</si>
  <si>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</si>
  <si>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</si>
  <si>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</si>
  <si>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</si>
  <si>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</si>
  <si>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</si>
  <si>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</si>
  <si>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</si>
  <si>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</si>
  <si>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</si>
  <si>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</si>
  <si>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</si>
  <si>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</si>
  <si>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</si>
  <si>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</si>
  <si>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</si>
  <si>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</si>
  <si>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</si>
  <si>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</si>
  <si>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</si>
  <si>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</si>
  <si>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</si>
  <si>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</si>
  <si>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</si>
  <si>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</si>
  <si>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</si>
  <si>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</si>
  <si>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</si>
  <si>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</si>
  <si>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</si>
  <si>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</si>
  <si>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</si>
  <si>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</si>
  <si>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</si>
  <si>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</si>
  <si>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</si>
  <si>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</si>
  <si>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</si>
  <si>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</si>
  <si>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</si>
  <si>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</si>
  <si>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</si>
  <si>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</si>
  <si>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</si>
  <si>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</si>
  <si>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</si>
  <si>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</si>
  <si>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</si>
  <si>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</si>
  <si>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</si>
  <si>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</si>
  <si>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</si>
  <si>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</si>
  <si>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</si>
  <si>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</si>
  <si>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</si>
  <si>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</si>
  <si>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</si>
  <si>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</si>
  <si>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</si>
  <si>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</si>
  <si>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</si>
  <si>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</si>
  <si>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</si>
  <si>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</si>
  <si>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</si>
  <si>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</si>
  <si>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</si>
  <si>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</si>
  <si>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</si>
  <si>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</si>
  <si>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</si>
  <si>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</si>
  <si>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</si>
  <si>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</si>
  <si>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</si>
  <si>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</si>
  <si>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</si>
  <si>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</si>
  <si>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</si>
  <si>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</si>
  <si>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</si>
  <si>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</si>
  <si>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</si>
  <si>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</si>
  <si>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</si>
  <si>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</si>
  <si>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</si>
  <si>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</si>
  <si>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</si>
  <si>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</si>
  <si>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</si>
  <si>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</si>
  <si>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</si>
  <si>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</si>
  <si>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</si>
  <si>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</si>
  <si>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</si>
  <si>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</si>
  <si>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</si>
  <si>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</si>
  <si>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</si>
  <si>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</si>
  <si>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</si>
  <si>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</si>
  <si>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</si>
  <si>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</si>
  <si>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</si>
  <si>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</si>
  <si>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</si>
  <si>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</si>
  <si>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</si>
  <si>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</si>
  <si>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</si>
  <si>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</si>
  <si>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</si>
  <si>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</si>
  <si>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</si>
  <si>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</si>
  <si>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</si>
  <si>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</si>
  <si>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</si>
  <si>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</si>
  <si>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</si>
  <si>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</si>
  <si>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</si>
  <si>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</si>
  <si>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</si>
  <si>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</si>
  <si>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</si>
  <si>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</si>
  <si>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</si>
  <si>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</si>
  <si>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</si>
  <si>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</si>
  <si>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</si>
  <si>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</si>
  <si>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</si>
  <si>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</si>
  <si>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</si>
  <si>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</si>
  <si>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</si>
  <si>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</si>
  <si>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</si>
  <si>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</si>
  <si>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</si>
  <si>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</si>
  <si>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</si>
  <si>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</si>
  <si>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</si>
  <si>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</si>
  <si>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</si>
  <si>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</si>
  <si>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</si>
  <si>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</si>
  <si>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</si>
  <si>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</si>
  <si>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</si>
  <si>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</si>
  <si>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</si>
  <si>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</si>
  <si>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</si>
  <si>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</si>
  <si>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</si>
  <si>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</si>
  <si>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</si>
  <si>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</si>
  <si>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</si>
  <si>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</si>
  <si>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</si>
  <si>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</si>
  <si>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</si>
  <si>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</si>
  <si>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</si>
  <si>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</si>
  <si>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</si>
  <si>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</si>
  <si>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</si>
  <si>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</si>
  <si>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</si>
  <si>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</si>
  <si>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</si>
  <si>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</si>
  <si>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</si>
  <si>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</si>
  <si>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</si>
  <si>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</si>
  <si>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</si>
  <si>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</si>
  <si>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</si>
  <si>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</si>
  <si>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</si>
  <si>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</si>
  <si>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</si>
  <si>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</si>
  <si>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</si>
  <si>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</si>
  <si>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</si>
  <si>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</si>
  <si>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</si>
  <si>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</si>
  <si>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</si>
  <si>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</si>
  <si>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</si>
  <si>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</si>
  <si>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</si>
  <si>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</si>
  <si>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</si>
  <si>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</si>
  <si>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</si>
  <si>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</si>
  <si>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</si>
  <si>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</si>
  <si>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</si>
  <si>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</si>
  <si>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</si>
  <si>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</si>
  <si>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</si>
  <si>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</si>
  <si>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</si>
  <si>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</si>
  <si>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</si>
  <si>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</si>
  <si>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</si>
  <si>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</si>
  <si>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</si>
  <si>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</si>
  <si>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</si>
  <si>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</si>
  <si>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</si>
  <si>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</si>
  <si>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</si>
  <si>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</si>
  <si>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</si>
  <si>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</si>
  <si>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</si>
  <si>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</si>
  <si>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</si>
  <si>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</si>
  <si>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</si>
  <si>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</si>
  <si>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</si>
  <si>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</si>
  <si>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</si>
  <si>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</si>
  <si>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</si>
  <si>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</si>
  <si>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</si>
  <si>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</si>
  <si>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</si>
  <si>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</si>
  <si>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</si>
  <si>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</si>
  <si>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</si>
  <si>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</si>
  <si>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</si>
  <si>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</si>
  <si>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</si>
  <si>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</si>
  <si>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</si>
  <si>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</si>
  <si>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</si>
  <si>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</si>
  <si>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</si>
  <si>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</si>
  <si>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</si>
  <si>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</si>
  <si>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</si>
  <si>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</si>
  <si>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</si>
  <si>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</si>
  <si>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</si>
  <si>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</si>
  <si>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</si>
  <si>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</si>
  <si>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</si>
  <si>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</si>
  <si>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</si>
  <si>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</si>
  <si>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</si>
  <si>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</si>
  <si>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</si>
  <si>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</si>
  <si>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</si>
  <si>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</si>
  <si>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</si>
  <si>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</si>
  <si>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</si>
  <si>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</si>
  <si>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</si>
  <si>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</si>
  <si>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</si>
  <si>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</si>
  <si>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</si>
  <si>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</si>
  <si>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</si>
  <si>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</si>
  <si>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</si>
  <si>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</si>
  <si>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</si>
  <si>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</si>
  <si>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</si>
  <si>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</si>
  <si>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</si>
  <si>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</si>
  <si>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</si>
  <si>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</si>
  <si>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</si>
  <si>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</si>
  <si>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</si>
  <si>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</si>
  <si>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</si>
  <si>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</si>
  <si>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</si>
  <si>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</si>
  <si>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</si>
  <si>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</si>
  <si>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</si>
  <si>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</si>
  <si>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</si>
  <si>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</si>
  <si>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</si>
  <si>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</si>
  <si>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</si>
  <si>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</si>
  <si>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</si>
  <si>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</si>
  <si>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</si>
  <si>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</si>
  <si>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</si>
  <si>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</si>
  <si>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</si>
  <si>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</si>
  <si>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</si>
  <si>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</si>
  <si>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</si>
  <si>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</si>
  <si>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</si>
  <si>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</si>
  <si>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</si>
  <si>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</si>
  <si>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</si>
  <si>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</si>
  <si>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</si>
  <si>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</si>
  <si>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</si>
  <si>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</si>
  <si>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</si>
  <si>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</si>
  <si>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</si>
  <si>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</si>
  <si>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</si>
  <si>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</si>
  <si>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</si>
  <si>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</si>
  <si>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</si>
  <si>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</si>
  <si>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</si>
  <si>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</si>
  <si>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</si>
  <si>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</si>
  <si>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</si>
  <si>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</si>
  <si>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</si>
  <si>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</si>
  <si>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</si>
  <si>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</si>
  <si>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</si>
  <si>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</si>
  <si>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</si>
  <si>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</si>
  <si>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</si>
  <si>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</si>
  <si>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</si>
  <si>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</si>
  <si>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</si>
  <si>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</si>
  <si>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</si>
  <si>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</si>
  <si>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</si>
  <si>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</si>
  <si>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</si>
  <si>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</si>
  <si>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</si>
  <si>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</si>
  <si>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</si>
  <si>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</si>
  <si>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</si>
  <si>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</si>
  <si>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</si>
  <si>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</si>
  <si>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</si>
  <si>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</si>
  <si>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</si>
  <si>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</si>
  <si>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</si>
  <si>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</si>
  <si>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</si>
  <si>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</si>
  <si>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</si>
  <si>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</si>
  <si>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</si>
  <si>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</si>
  <si>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</si>
  <si>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</si>
  <si>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</si>
  <si>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</si>
  <si>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</si>
  <si>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</si>
  <si>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</si>
  <si>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</si>
  <si>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</si>
  <si>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</si>
  <si>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</si>
  <si>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</si>
  <si>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</si>
  <si>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</si>
  <si>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</si>
  <si>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</si>
  <si>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</si>
  <si>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</si>
  <si>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</si>
  <si>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</si>
  <si>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</si>
  <si>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</si>
  <si>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</si>
  <si>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</si>
  <si>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</si>
  <si>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</si>
  <si>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</si>
  <si>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</si>
  <si>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</si>
  <si>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</si>
  <si>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</si>
  <si>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</si>
  <si>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</si>
  <si>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</si>
  <si>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</si>
  <si>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</si>
  <si>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</si>
  <si>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</si>
  <si>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</si>
  <si>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</si>
  <si>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</si>
  <si>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</si>
  <si>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</si>
  <si>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</si>
  <si>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</si>
  <si>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</si>
  <si>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</si>
  <si>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</si>
  <si>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</si>
  <si>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</si>
  <si>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</si>
  <si>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</si>
  <si>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</si>
  <si>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</si>
  <si>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</si>
  <si>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</si>
  <si>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</si>
  <si>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</si>
  <si>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</si>
  <si>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</si>
  <si>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</si>
  <si>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</si>
  <si>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</si>
  <si>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</si>
  <si>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</si>
  <si>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</si>
  <si>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</si>
  <si>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</si>
  <si>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</si>
  <si>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</si>
  <si>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</si>
  <si>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</si>
  <si>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</si>
  <si>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</si>
  <si>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</si>
  <si>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</si>
  <si>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</si>
  <si>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</si>
  <si>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</si>
  <si>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</si>
  <si>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</si>
  <si>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</si>
  <si>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</si>
  <si>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</si>
  <si>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</si>
  <si>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</si>
  <si>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</si>
  <si>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</si>
  <si>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</si>
  <si>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</si>
  <si>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</si>
  <si>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</si>
  <si>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</si>
  <si>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</si>
  <si>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</si>
  <si>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</si>
  <si>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</si>
  <si>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</si>
  <si>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</si>
  <si>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</si>
  <si>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</si>
  <si>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</si>
  <si>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</si>
  <si>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</si>
  <si>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</si>
  <si>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</si>
  <si>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</si>
  <si>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</si>
  <si>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</si>
  <si>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</si>
  <si>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</si>
  <si>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</si>
  <si>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</si>
  <si>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</si>
  <si>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</si>
  <si>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</si>
  <si>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</si>
  <si>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</si>
  <si>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</si>
  <si>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</si>
  <si>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</si>
  <si>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</si>
  <si>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</si>
  <si>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</si>
  <si>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</si>
  <si>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</si>
  <si>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</si>
  <si>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</si>
  <si>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</si>
  <si>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</si>
  <si>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</si>
  <si>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</si>
  <si>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</si>
  <si>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</si>
  <si>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</si>
  <si>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</si>
  <si>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</si>
  <si>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</si>
  <si>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</si>
  <si>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</si>
  <si>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</si>
  <si>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</si>
  <si>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</si>
  <si>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</si>
  <si>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</si>
  <si>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</si>
  <si>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</si>
  <si>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</si>
  <si>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</si>
  <si>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</si>
  <si>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</si>
  <si>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</si>
  <si>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</si>
  <si>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</si>
  <si>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</si>
  <si>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</si>
  <si>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</si>
  <si>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</si>
  <si>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</si>
  <si>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</si>
  <si>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</si>
  <si>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</si>
  <si>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</si>
  <si>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</si>
  <si>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</si>
  <si>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</si>
  <si>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</si>
  <si>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</si>
  <si>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</si>
  <si>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</si>
  <si>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</si>
  <si>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</si>
  <si>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</si>
  <si>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</si>
  <si>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</si>
  <si>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</si>
  <si>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</si>
  <si>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</si>
  <si>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</si>
  <si>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</si>
  <si>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</si>
  <si>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</si>
  <si>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</si>
  <si>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</si>
  <si>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</si>
  <si>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</si>
  <si>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</si>
  <si>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</si>
  <si>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</si>
  <si>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</si>
  <si>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</si>
  <si>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</si>
  <si>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</si>
  <si>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</si>
  <si>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</si>
  <si>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</si>
  <si>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</si>
  <si>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</si>
  <si>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</si>
  <si>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</si>
  <si>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</si>
  <si>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</si>
  <si>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</si>
  <si>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</si>
  <si>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</si>
  <si>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</si>
  <si>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</si>
  <si>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</si>
  <si>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</si>
  <si>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</si>
  <si>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</si>
  <si>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</si>
  <si>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</si>
  <si>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</si>
  <si>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</si>
  <si>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</si>
  <si>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</si>
  <si>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</si>
  <si>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</si>
  <si>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</si>
  <si>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</si>
  <si>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</si>
  <si>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</si>
  <si>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</si>
  <si>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</si>
  <si>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</si>
  <si>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</si>
  <si>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</si>
  <si>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</si>
  <si>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</si>
  <si>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</si>
  <si>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</si>
  <si>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</si>
  <si>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</si>
  <si>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</si>
  <si>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</si>
  <si>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</si>
  <si>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</si>
  <si>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</si>
  <si>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</si>
  <si>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</si>
  <si>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</si>
  <si>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</si>
  <si>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</si>
  <si>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</si>
  <si>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</si>
  <si>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</si>
  <si>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</si>
  <si>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</si>
  <si>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</si>
  <si>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</si>
  <si>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</si>
  <si>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</si>
  <si>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</si>
  <si>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</si>
  <si>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</si>
  <si>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</si>
  <si>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</si>
  <si>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</si>
  <si>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</si>
  <si>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</si>
  <si>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</si>
  <si>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</si>
  <si>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</si>
  <si>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</si>
  <si>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</si>
  <si>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</si>
  <si>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</si>
  <si>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</si>
  <si>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</si>
  <si>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</si>
  <si>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</si>
  <si>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</si>
  <si>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</si>
  <si>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</si>
  <si>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</si>
  <si>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</si>
  <si>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</si>
  <si>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</si>
  <si>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</si>
  <si>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</si>
  <si>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</si>
  <si>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</si>
  <si>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</si>
  <si>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</si>
  <si>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</si>
  <si>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</si>
  <si>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</si>
  <si>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</si>
  <si>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</si>
  <si>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</si>
  <si>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</si>
  <si>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</si>
  <si>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</si>
  <si>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</si>
  <si>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</si>
  <si>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</si>
  <si>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</si>
  <si>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</si>
  <si>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</si>
  <si>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</si>
  <si>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</si>
  <si>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</si>
  <si>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</si>
  <si>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</si>
  <si>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</si>
  <si>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</si>
  <si>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</si>
  <si>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</si>
  <si>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</si>
  <si>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</si>
  <si>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</si>
  <si>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</si>
  <si>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</si>
  <si>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</si>
  <si>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</si>
  <si>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</si>
  <si>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</si>
  <si>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</si>
  <si>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</si>
  <si>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</si>
  <si>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</si>
  <si>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</si>
  <si>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</si>
  <si>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</si>
  <si>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</si>
  <si>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</si>
  <si>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</si>
  <si>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</si>
  <si>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</si>
  <si>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</si>
  <si>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</si>
  <si>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</si>
  <si>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</si>
  <si>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</si>
  <si>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</si>
  <si>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</si>
  <si>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</si>
  <si>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</si>
  <si>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</si>
  <si>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</si>
  <si>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</si>
  <si>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</si>
  <si>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</si>
  <si>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</si>
  <si>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</si>
  <si>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</si>
  <si>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</si>
  <si>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</si>
  <si>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</si>
  <si>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</si>
  <si>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</si>
  <si>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</si>
  <si>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</si>
  <si>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</si>
  <si>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</si>
  <si>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</si>
  <si>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</si>
  <si>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</si>
  <si>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</si>
  <si>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</si>
  <si>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</si>
  <si>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</si>
  <si>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</si>
  <si>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</si>
  <si>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</si>
  <si>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</si>
  <si>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</si>
  <si>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</si>
  <si>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</si>
  <si>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</si>
  <si>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</si>
  <si>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</si>
  <si>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</si>
  <si>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</si>
  <si>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</si>
  <si>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</si>
  <si>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</si>
  <si>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</si>
  <si>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</si>
  <si>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</si>
  <si>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</si>
  <si>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</si>
  <si>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</si>
  <si>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</si>
  <si>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</si>
  <si>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</si>
  <si>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</si>
  <si>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</si>
  <si>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</si>
  <si>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</si>
  <si>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</si>
  <si>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</si>
  <si>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</si>
  <si>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</si>
  <si>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</si>
  <si>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</si>
  <si>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</si>
  <si>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</si>
  <si>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</si>
  <si>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</si>
  <si>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</si>
  <si>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</si>
  <si>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</si>
  <si>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</si>
  <si>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</si>
  <si>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</si>
  <si>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</si>
  <si>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</si>
  <si>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</si>
  <si>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</si>
  <si>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</si>
  <si>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</si>
  <si>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</si>
  <si>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</si>
  <si>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</si>
  <si>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</si>
  <si>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</si>
  <si>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</si>
  <si>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</si>
  <si>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</si>
  <si>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</si>
  <si>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</si>
  <si>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</si>
  <si>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</si>
  <si>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</si>
  <si>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</si>
  <si>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</si>
  <si>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</si>
  <si>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</si>
  <si>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</si>
  <si>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</si>
  <si>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</si>
  <si>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</si>
  <si>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</si>
  <si>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</si>
  <si>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</si>
  <si>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</si>
  <si>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</si>
  <si>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</si>
  <si>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</si>
  <si>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</si>
  <si>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</si>
  <si>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</si>
  <si>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</si>
  <si>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</si>
  <si>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</si>
  <si>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</si>
  <si>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</si>
  <si>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</si>
  <si>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</si>
  <si>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</si>
  <si>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</si>
  <si>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</si>
  <si>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</si>
  <si>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</si>
  <si>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</si>
  <si>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</si>
  <si>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</si>
  <si>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</si>
  <si>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</si>
  <si>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</si>
  <si>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</si>
  <si>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</si>
  <si>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</si>
  <si>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</si>
  <si>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</si>
  <si>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</si>
  <si>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</si>
  <si>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</si>
  <si>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</si>
  <si>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</si>
  <si>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</si>
  <si>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</si>
  <si>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</si>
  <si>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</si>
  <si>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</si>
  <si>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</si>
  <si>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</si>
  <si>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</si>
  <si>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</si>
  <si>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</si>
  <si>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</si>
  <si>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</si>
  <si>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</si>
  <si>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</si>
  <si>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</si>
  <si>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</si>
  <si>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</si>
  <si>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</si>
  <si>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</si>
  <si>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</si>
  <si>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</si>
  <si>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</si>
  <si>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</si>
  <si>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</si>
  <si>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</si>
  <si>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</si>
  <si>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</si>
  <si>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</si>
  <si>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</si>
  <si>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</si>
  <si>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</si>
  <si>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</si>
  <si>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</si>
  <si>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</si>
  <si>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</si>
  <si>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</si>
  <si>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</si>
  <si>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</si>
  <si>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</si>
  <si>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</si>
  <si>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</si>
  <si>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</si>
  <si>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</si>
  <si>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</si>
  <si>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</si>
  <si>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</si>
  <si>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</si>
  <si>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</si>
  <si>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</si>
  <si>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</si>
  <si>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</si>
  <si>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</si>
  <si>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</si>
  <si>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</si>
  <si>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</si>
  <si>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</si>
  <si>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</si>
  <si>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</si>
  <si>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</si>
  <si>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</si>
  <si>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</si>
  <si>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</si>
  <si>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</si>
  <si>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</si>
  <si>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</si>
  <si>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</si>
  <si>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</si>
  <si>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</si>
  <si>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</si>
  <si>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</si>
  <si>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</si>
  <si>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</si>
  <si>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</si>
  <si>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</si>
  <si>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</si>
  <si>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</si>
  <si>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</si>
  <si>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</si>
  <si>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</si>
  <si>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</si>
  <si>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</si>
  <si>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</si>
  <si>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</si>
  <si>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</si>
  <si>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</si>
  <si>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</si>
  <si>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</si>
  <si>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</si>
  <si>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</si>
  <si>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</si>
  <si>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</si>
  <si>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</si>
  <si>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</si>
  <si>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</si>
  <si>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</si>
  <si>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</si>
  <si>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</si>
  <si>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</si>
  <si>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</si>
  <si>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</si>
  <si>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</si>
  <si>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</si>
  <si>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</si>
  <si>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</si>
  <si>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</si>
  <si>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</si>
  <si>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</si>
  <si>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</si>
  <si>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</si>
  <si>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</si>
  <si>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</si>
  <si>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</si>
  <si>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</si>
  <si>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</si>
  <si>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</si>
  <si>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</si>
  <si>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</si>
  <si>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</si>
  <si>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</si>
  <si>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</si>
  <si>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</si>
  <si>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</si>
  <si>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</si>
  <si>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</si>
  <si>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</si>
  <si>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</si>
  <si>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</si>
  <si>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</si>
  <si>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</si>
  <si>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</si>
  <si>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</si>
  <si>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</si>
  <si>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</si>
  <si>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</si>
  <si>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</si>
  <si>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</si>
  <si>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</si>
  <si>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</si>
  <si>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</si>
  <si>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</si>
  <si>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</si>
  <si>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</si>
  <si>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</si>
  <si>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</si>
  <si>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</si>
  <si>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</si>
  <si>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</si>
  <si>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</si>
  <si>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</si>
  <si>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</si>
  <si>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</si>
  <si>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</si>
  <si>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</si>
  <si>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</si>
  <si>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</si>
  <si>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</si>
  <si>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</si>
  <si>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</si>
  <si>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</si>
  <si>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</si>
  <si>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</si>
  <si>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</si>
  <si>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</si>
  <si>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</si>
  <si>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</si>
  <si>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</si>
  <si>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</si>
  <si>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</si>
  <si>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</si>
  <si>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</si>
  <si>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</si>
  <si>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</si>
  <si>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</si>
  <si>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</si>
  <si>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</si>
  <si>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</si>
  <si>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</si>
  <si>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</si>
  <si>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</si>
  <si>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</si>
  <si>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</si>
  <si>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</si>
  <si>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</si>
  <si>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</si>
  <si>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</si>
  <si>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</si>
  <si>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</si>
  <si>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</si>
  <si>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</si>
  <si>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</si>
  <si>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</si>
  <si>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</si>
  <si>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</si>
  <si>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</si>
  <si>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</si>
  <si>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</si>
  <si>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</si>
  <si>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</si>
  <si>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</si>
  <si>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</si>
  <si>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</si>
  <si>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</si>
  <si>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</si>
  <si>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</si>
  <si>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</si>
  <si>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</si>
  <si>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</si>
  <si>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</si>
  <si>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</si>
  <si>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</si>
  <si>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</si>
  <si>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</si>
  <si>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</si>
  <si>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</si>
  <si>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</si>
  <si>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</si>
  <si>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</si>
  <si>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</si>
  <si>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</si>
  <si>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</si>
  <si>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</si>
  <si>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</si>
  <si>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</si>
  <si>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</si>
  <si>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</si>
  <si>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</si>
  <si>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</si>
  <si>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</si>
  <si>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</si>
  <si>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</si>
  <si>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</si>
  <si>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</si>
  <si>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</si>
  <si>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</si>
  <si>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</si>
  <si>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</si>
  <si>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</si>
  <si>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</si>
  <si>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</si>
  <si>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</si>
  <si>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</si>
  <si>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</si>
  <si>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</si>
  <si>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</si>
  <si>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</si>
  <si>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</si>
  <si>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</si>
  <si>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</si>
  <si>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</si>
  <si>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</si>
  <si>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</si>
  <si>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</si>
  <si>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</si>
  <si>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</si>
  <si>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</si>
  <si>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</si>
  <si>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</si>
  <si>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</si>
  <si>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</si>
  <si>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</si>
  <si>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</si>
  <si>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</si>
  <si>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</si>
  <si>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</si>
  <si>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</si>
  <si>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</si>
  <si>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</si>
  <si>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</si>
  <si>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</si>
  <si>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</si>
  <si>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</si>
  <si>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</si>
  <si>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</si>
  <si>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</si>
  <si>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</si>
  <si>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</si>
  <si>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</si>
  <si>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</si>
  <si>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</si>
  <si>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</si>
  <si>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</si>
  <si>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</si>
  <si>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</si>
  <si>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</si>
  <si>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</si>
  <si>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</si>
  <si>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</si>
  <si>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</si>
  <si>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</si>
  <si>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</si>
  <si>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</si>
  <si>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</si>
  <si>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</si>
  <si>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</si>
  <si>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</si>
  <si>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</si>
  <si>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</si>
  <si>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</si>
  <si>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</si>
  <si>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</si>
  <si>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</si>
  <si>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</si>
  <si>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</si>
  <si>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</si>
  <si>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</si>
  <si>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</si>
  <si>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</si>
  <si>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</si>
  <si>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</si>
  <si>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</si>
  <si>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</si>
  <si>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</si>
  <si>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</si>
  <si>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</si>
  <si>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</si>
  <si>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</si>
  <si>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</si>
  <si>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</si>
  <si>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</si>
  <si>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</si>
  <si>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</si>
  <si>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</si>
  <si>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</si>
  <si>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</si>
  <si>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</si>
  <si>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</si>
  <si>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</si>
  <si>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</si>
  <si>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</si>
  <si>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</si>
  <si>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</si>
  <si>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</si>
  <si>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</si>
  <si>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</si>
  <si>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</si>
  <si>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</si>
  <si>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</si>
  <si>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</si>
  <si>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</si>
  <si>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</si>
  <si>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</si>
  <si>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</si>
  <si>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</si>
  <si>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</si>
  <si>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</si>
  <si>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</si>
  <si>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</si>
  <si>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</si>
  <si>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</si>
  <si>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</si>
  <si>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</si>
  <si>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</si>
  <si>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</si>
  <si>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</si>
  <si>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</si>
  <si>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</si>
  <si>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</si>
  <si>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</si>
  <si>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</si>
  <si>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</si>
  <si>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</si>
  <si>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</si>
  <si>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</si>
  <si>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</si>
  <si>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</si>
  <si>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</si>
  <si>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</si>
  <si>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</si>
  <si>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</si>
  <si>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</si>
  <si>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</si>
  <si>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</si>
  <si>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</si>
  <si>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</si>
  <si>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</si>
  <si>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</si>
  <si>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</si>
  <si>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</si>
  <si>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</si>
  <si>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</si>
  <si>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</si>
  <si>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</si>
  <si>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</si>
  <si>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</si>
  <si>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</si>
  <si>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</si>
  <si>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</si>
  <si>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</si>
  <si>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</si>
  <si>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</si>
  <si>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</si>
  <si>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</si>
  <si>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</si>
  <si>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</si>
  <si>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</si>
  <si>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</si>
  <si>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</si>
  <si>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</si>
  <si>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</si>
  <si>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</si>
  <si>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</si>
  <si>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</si>
  <si>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</si>
  <si>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</si>
  <si>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</si>
  <si>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</si>
  <si>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</si>
  <si>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</si>
  <si>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</si>
  <si>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</si>
  <si>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</si>
  <si>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</si>
  <si>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</si>
  <si>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</si>
  <si>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</si>
  <si>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</si>
  <si>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</si>
  <si>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</si>
  <si>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</si>
  <si>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</si>
  <si>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</si>
  <si>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</si>
  <si>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</si>
  <si>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</si>
  <si>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</si>
  <si>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</si>
  <si>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</si>
  <si>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</si>
  <si>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</si>
  <si>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</si>
  <si>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</si>
  <si>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</si>
  <si>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</si>
  <si>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</si>
  <si>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</si>
  <si>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</si>
  <si>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</si>
  <si>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</si>
  <si>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</si>
  <si>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</si>
  <si>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</si>
  <si>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</si>
  <si>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</si>
  <si>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</si>
  <si>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</si>
  <si>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</si>
  <si>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</si>
  <si>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</si>
  <si>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</si>
  <si>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</si>
  <si>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</si>
  <si>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</si>
  <si>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</si>
  <si>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</si>
  <si>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</si>
  <si>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</si>
  <si>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</si>
  <si>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</si>
  <si>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</si>
  <si>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</si>
  <si>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</si>
  <si>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</si>
  <si>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</si>
  <si>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</si>
  <si>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</si>
  <si>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</si>
  <si>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</si>
  <si>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</si>
  <si>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</si>
  <si>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</si>
  <si>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</si>
  <si>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</si>
  <si>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</si>
  <si>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</si>
  <si>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</si>
  <si>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</si>
  <si>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</si>
  <si>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</si>
  <si>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</si>
  <si>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</si>
  <si>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</si>
  <si>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</si>
  <si>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</si>
  <si>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</si>
  <si>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</si>
  <si>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</si>
  <si>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</si>
  <si>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</si>
  <si>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</si>
  <si>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</si>
  <si>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</si>
  <si>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</si>
  <si>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</si>
  <si>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</si>
  <si>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</si>
  <si>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</si>
  <si>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</si>
  <si>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</si>
  <si>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</si>
  <si>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</si>
  <si>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</si>
  <si>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</si>
  <si>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</si>
  <si>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</si>
  <si>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</si>
  <si>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</si>
  <si>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</si>
  <si>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</si>
  <si>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</si>
  <si>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</si>
  <si>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</si>
  <si>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</si>
  <si>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</si>
  <si>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</si>
  <si>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</si>
  <si>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</si>
  <si>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</si>
  <si>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</si>
  <si>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</si>
  <si>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</si>
  <si>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</si>
  <si>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</si>
  <si>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</si>
  <si>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</si>
  <si>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</si>
  <si>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</si>
  <si>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</si>
  <si>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</si>
  <si>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</si>
  <si>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</si>
  <si>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</si>
  <si>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</si>
  <si>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</si>
  <si>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</si>
  <si>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</si>
  <si>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</si>
  <si>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</si>
  <si>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</si>
  <si>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</si>
  <si>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</si>
  <si>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</si>
  <si>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</si>
  <si>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</si>
  <si>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</si>
  <si>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</si>
  <si>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</si>
  <si>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</si>
  <si>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</si>
  <si>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</si>
  <si>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</si>
  <si>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</si>
  <si>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</si>
  <si>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</si>
  <si>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</si>
  <si>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</si>
  <si>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</si>
  <si>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</si>
  <si>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</si>
  <si>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</si>
  <si>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</si>
  <si>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</si>
  <si>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</si>
  <si>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</si>
  <si>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</si>
  <si>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</si>
  <si>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</si>
  <si>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</si>
  <si>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</si>
  <si>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</si>
  <si>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</si>
  <si>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</si>
  <si>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</si>
  <si>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</si>
  <si>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</si>
  <si>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</si>
  <si>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</si>
  <si>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</si>
  <si>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</si>
  <si>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</si>
  <si>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</si>
  <si>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</si>
  <si>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</si>
  <si>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</si>
  <si>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</si>
  <si>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</si>
  <si>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</si>
  <si>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</si>
  <si>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</si>
  <si>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</si>
  <si>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</si>
  <si>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</si>
  <si>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</si>
  <si>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</si>
  <si>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</si>
  <si>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</si>
  <si>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</si>
  <si>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</si>
  <si>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</si>
  <si>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</si>
  <si>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</si>
  <si>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</si>
  <si>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</si>
  <si>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</si>
  <si>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</si>
  <si>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</si>
  <si>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</si>
  <si>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</si>
  <si>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</si>
  <si>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</si>
  <si>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</si>
  <si>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</si>
  <si>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</si>
  <si>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</si>
  <si>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</si>
  <si>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</si>
  <si>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</si>
  <si>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</si>
  <si>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</si>
  <si>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</si>
  <si>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</si>
  <si>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</si>
  <si>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</si>
  <si>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</si>
  <si>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</si>
  <si>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</si>
  <si>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</si>
  <si>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</si>
  <si>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</si>
  <si>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</si>
  <si>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</si>
  <si>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</si>
  <si>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</si>
  <si>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</si>
  <si>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</si>
  <si>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</si>
  <si>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</si>
  <si>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</si>
  <si>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</si>
  <si>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</si>
  <si>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</si>
  <si>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</si>
  <si>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</si>
  <si>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</si>
  <si>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</si>
  <si>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</si>
  <si>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</si>
  <si>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</si>
  <si>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</si>
  <si>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</si>
  <si>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</si>
  <si>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</si>
  <si>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</si>
  <si>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</si>
  <si>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</si>
  <si>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</si>
  <si>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</si>
  <si>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</si>
  <si>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</si>
  <si>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</si>
  <si>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</si>
  <si>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</si>
  <si>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</si>
  <si>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</si>
  <si>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</si>
  <si>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</si>
  <si>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</si>
  <si>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</si>
  <si>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</si>
  <si>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</si>
  <si>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</si>
  <si>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</si>
  <si>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</si>
  <si>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</si>
  <si>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</si>
  <si>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</si>
  <si>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</si>
  <si>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</si>
  <si>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</si>
  <si>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PCM-20251130-00000102</t>
  </si>
  <si>
    <t>Critical</t>
  </si>
  <si>
    <t>these  was access night , Team at site but unable to reached him due to bad covrage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</si>
  <si>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</si>
  <si>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</si>
  <si>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</si>
  <si>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</si>
  <si>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</si>
  <si>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</si>
  <si>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</si>
  <si>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</si>
  <si>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</si>
  <si>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</si>
  <si>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</si>
  <si>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</si>
  <si>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</si>
  <si>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</si>
  <si>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</si>
  <si>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</si>
  <si>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</si>
  <si>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</si>
  <si>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</si>
  <si>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</si>
  <si>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</si>
  <si>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</si>
  <si>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</si>
  <si>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</si>
  <si>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</si>
  <si>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</si>
  <si>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</si>
  <si>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</si>
  <si>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</si>
  <si>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</si>
  <si>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</si>
  <si>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</si>
  <si>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</si>
  <si>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</si>
  <si>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</si>
  <si>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</si>
  <si>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</si>
  <si>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</si>
  <si>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</si>
  <si>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</si>
  <si>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</si>
  <si>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</si>
  <si>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</si>
  <si>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</si>
  <si>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</si>
  <si>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</si>
  <si>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</si>
  <si>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</si>
  <si>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</si>
  <si>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</si>
  <si>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</si>
  <si>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</si>
  <si>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</si>
  <si>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</si>
  <si>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</si>
  <si>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</si>
  <si>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</si>
  <si>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</si>
  <si>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</si>
  <si>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</si>
  <si>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</si>
  <si>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</si>
  <si>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</si>
  <si>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</si>
  <si>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</si>
  <si>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</si>
  <si>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</si>
  <si>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</si>
  <si>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</si>
  <si>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</si>
  <si>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</si>
  <si>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</si>
  <si>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</si>
  <si>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</si>
  <si>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</si>
  <si>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</si>
  <si>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</si>
  <si>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</si>
  <si>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</si>
  <si>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</si>
  <si>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</si>
  <si>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</si>
  <si>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</si>
  <si>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</si>
  <si>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2025-11-29 21:23:25
</t>
  </si>
  <si>
    <t>Site located inside National Guard access not allowed by security allowed time only from 9 to 5</t>
  </si>
  <si>
    <t>PCM-20251130-00000256</t>
  </si>
  <si>
    <t>Team at site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</si>
  <si>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</si>
  <si>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</si>
  <si>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</si>
  <si>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</si>
  <si>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</si>
  <si>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</si>
  <si>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</si>
  <si>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</si>
  <si>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</si>
  <si>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</si>
  <si>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</si>
  <si>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</si>
  <si>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</si>
  <si>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</si>
  <si>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</si>
  <si>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</si>
  <si>
    <t>PCM-20251130-00000360</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</si>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</sst>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2" dataDxfId="171" headerRowBorderDxfId="169" tableBorderDxfId="170" totalsRowBorderDxfId="168">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5" dataDxfId="154" headerRowBorderDxfId="152" tableBorderDxfId="153" totalsRowBorderDxfId="151">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J18" sqref="J1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328.3834575231449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5</v>
      </c>
      <c r="D3" s="56" t="s">
        <v>38840</v>
      </c>
      <c r="E3" s="130" t="s">
        <v>39109</v>
      </c>
      <c r="F3" s="129">
        <v>45991.074837962966</v>
      </c>
      <c r="G3" s="128">
        <f ca="1">IFERROR(NOW()-F3,"-")</f>
        <v>0.25704548610519851</v>
      </c>
      <c r="H3" s="129">
        <v>45991.066736111112</v>
      </c>
      <c r="I3" s="131" t="str">
        <f>IFERROR(VLOOKUP(D3,DB!A:F,6,0),"")</f>
        <v>Generator-DG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45991.331883449071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45991.331883449071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45991.331883449071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45991.331883449071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45991.331883449071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45991.331883449071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45991.331883449071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45991.331883449071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45991.331883449071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45991.331883449071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45991.331883449071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45991.331883449071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45991.331883449071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45991.331883449071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45991.331883449071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45991.331883449071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45991.331883449071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45991.331883449071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45991.331883449071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45991.331883449071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45991.331883449071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45991.331883449071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45991.331883449071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45991.331883449071</v>
      </c>
      <c r="H27" s="129"/>
      <c r="I27" s="131" t="str">
        <f>IFERROR(VLOOKUP(D27,DB!A:F,6,0),"")</f>
        <v/>
      </c>
      <c r="J27" s="131" t="str">
        <f>IFERROR(VLOOKUP(D27,DB!A:G,7,0),"")</f>
        <v/>
      </c>
      <c r="K27" s="127"/>
      <c r="L27" s="126" t="str">
        <f>IFERROR(VLOOKUP(D27,DB!A:I,9,0),"")</f>
        <v/>
      </c>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sheetData>
  <customSheetViews>
    <customSheetView guid="{F6042A99-DD27-4453-835D-0834D95730CC}" filter="1" showAutoFilter="1">
      <pageMargins left="0" right="0" top="0" bottom="0" header="0" footer="0"/>
      <autoFilter ref="B1:M1" xr:uid="{9C198D09-F383-42FB-8662-494B865BF891}"/>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166.33204548610956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6.9444644675895688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4</v>
      </c>
      <c r="D5" s="18" t="s">
        <v>19114</v>
      </c>
      <c r="E5" s="99"/>
      <c r="F5" s="100"/>
      <c r="G5" s="101">
        <f ca="1">IFERROR(NOW()-F5,"-")</f>
        <v>45991.331883449071</v>
      </c>
      <c r="H5" s="100" t="s">
        <v>39195</v>
      </c>
      <c r="I5" s="18" t="str">
        <f>IFERROR(VLOOKUP(D5,DB!A:F,6,0),"")</f>
        <v>SCECO</v>
      </c>
      <c r="J5" s="18" t="str">
        <f>IFERROR(VLOOKUP(D5,DB!A:G,7,0),"")</f>
        <v>Dead</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39197</v>
      </c>
      <c r="B6" s="18" t="str">
        <f>IFERROR(VLOOKUP(D6,DB!A:K,11,0),"")</f>
        <v>R2</v>
      </c>
      <c r="C6" s="18">
        <v>2</v>
      </c>
      <c r="D6" s="18" t="s">
        <v>24767</v>
      </c>
      <c r="E6" s="99" t="s">
        <v>39106</v>
      </c>
      <c r="F6" s="100">
        <v>45991.238078703704</v>
      </c>
      <c r="G6" s="101">
        <f ca="1">IFERROR(NOW()-F6,"-")</f>
        <v>9.3804745367378928E-2</v>
      </c>
      <c r="H6" s="100">
        <v>45991.22210648148</v>
      </c>
      <c r="I6" s="18" t="str">
        <f>IFERROR(VLOOKUP(D6,DB!A:F,6,0),"")</f>
        <v>SCECO</v>
      </c>
      <c r="J6" s="18" t="str">
        <f>IFERROR(VLOOKUP(D6,DB!A:G,7,0),"")</f>
        <v>Vandalized</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45991.331883449071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45991.331883449071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45991.331883449071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45991.331883449071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45991.331883449071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45991.331883449071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45991.331883449071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45991.331883449071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45991.331883449071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45991.331883449071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45991.331883449071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45991.331883449071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45991.331883449071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45991.331883449071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45991.331883449071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45991.331883449071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45991.331883449071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45991.331883449071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45991.331883449071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45991.331883449071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45991.331883449071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45991.331883449071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45991.331883449071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45991.331883449071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45991.331883449071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45991.331883449071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45991.331883449071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45991.331883449071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45991.331883449071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45991.331883449071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45991.331883449071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45991.331883449071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45991.331883449071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45991.331883449071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45991.331883449071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45991.331883449071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45991.331883449071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45991.331883449071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45991.331883449071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45991.331883449071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45991.331883449071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45991.331883449071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45991.331883449071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45991.331883449071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45991.331883449071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45991.331883449071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45991.331883449071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45991.331883449071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45991.331883449071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45991.331883449071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45991.331883449071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45991.331883449071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45991.331883449071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45991.331883449071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45991.331883449071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45991.331883449071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45991.331883449071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45991.331883449071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45991.331883449071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45991.331883449071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45991.331883449071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45991.331883449071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45991.331883449071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45991.331883449071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45991.331883449071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45991.331883449071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45991.331883449071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45991.331883449071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45991.331883449071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tabSelected="1"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8.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2" ca="1" si="0">IFERROR(NOW()-F2,"-")</f>
        <v>45991.331883449071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45991.331883796294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45991.331883796294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45991.331883796294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45991.331883796294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45991.331883796294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45991.331883796294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45991.331883796294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45991.331883796294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45991.331883796294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45991.331883796294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45991.331883796294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45991.331883796294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45991.331883796294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45991.331883796294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45991.331883796294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45991.331883796294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45991.331883796294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45991.331883796294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45991.331883796294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45991.331883796294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45991.331883796294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45991.331883796294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45991.331883796294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45991.331883796294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45991.331883796294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45991.331883796294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45991.331883796294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45991.331883796294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45991.331883796294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45991.331883796294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45991.331883796294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45991.331883796294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45991.331883796294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45991.331883796294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45991.331883796294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45991.331883796294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45991.331883796294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45991.331883796294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45991.331883796294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45991.331883796294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45991.331883796294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45991.331883796294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45991.331883796294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45991.331883796294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45991.331883796294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45991.331883796294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45991.331883796294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45991.331883796294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45991.331883796294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45991.331883796294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45991.331883796294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45991.331883796294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45991.331883796294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45991.331883796294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45991.331883796294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45991.331883796294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45991.331883796294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45991.331883796294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45991.331883796294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45991.331883796294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45991.331883796294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45991.331883796294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45991.331883796294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45991.331883796294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45991.331883796294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45991.331883796294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45991.331883796294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45991.331883796294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45991.331883796294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45991.331883796294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45991.331883796294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45991.331883796294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45991.331883796294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45991.331883796294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45991.331883796294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45991.331883796294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45991.331883796294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45991.331883796294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45991.331883796294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45991.331883796294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45991.331883796294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45991.331883796294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45991.331883796294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45991.331883796294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45991.331883796294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45991.331883796294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45991.331883796294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45991.331883796294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45991.331883796294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45991.331883796294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45991.331883796294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45991.331883796294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45991.331883796294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45991.331883796294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45991.331883796294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45991.331883796294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45991.331883796294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45991.331883796294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45991.331883796294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45991.331883796294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45991.331883796294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45991.331883796294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45991.331883796294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45991.331883796294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45991.331883796294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45991.331883796294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45991.331883796294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45991.331883796294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45991.331883796294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45991.331883796294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45991.331883796294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45991.331883796294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45991.331883796294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45991.331883796294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45991.331883796294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45991.331883796294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45991.331883796294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45991.331883796294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45991.331883796294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45991.331883796294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45991.331883796294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45991.331883796294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45991.331883796294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45991.331883796294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45991.331883796294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45991.331883796294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45991.331883796294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45991.331883796294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45991.331883796294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45991.331883796294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45991.331883796294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45991.331883796294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45991.331883796294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45991.331883796294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45991.331883796294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45991.331883796294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45991.331883796294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45991.331883796294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45991.331883796294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45991.331883796294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45991.331883796294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45991.331883796294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45991.331883796294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45991.331883796294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45991.331883796294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45991.331883796294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45991.331883796294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45991.331883796294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45991.331883796294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45991.331883796294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45991.331883796294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45991.331883796294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45991.331883796294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45991.331883796294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45991.331883796294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45991.331883796294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45991.331883796294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45991.331883796294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45991.331883796294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45991.331883796294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45991.331883796294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45991.331883796294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45991.331883796294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45991.331883796294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45991.331883796294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45991.331883796294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45991.331883796294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45991.331883796294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45991.331883796294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45991.331883796294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45991.331883796294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45991.331883796294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45991.331883796294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45991.331883796294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45991.331883796294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45991.331883796294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45991.331883796294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45991.331883796294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45991.331883796294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45991.331883796294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45991.331883796294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45991.331883796294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45991.331883796294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45991.331883796294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45991.331883796294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45991.331883796294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45991.331883796294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45991.331883796294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45991.331883796294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45991.331883796294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45991.331883796294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45991.331883796294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45991.331883796294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45991.331883796294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45991.331883796294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45991.331883796294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45991.331883796294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45991.331883796294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45991.331883796294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45991.331883796294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45991.331883796294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45991.331883796294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45991.331883796294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45991.331883796294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45991.331883796294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45991.331883796294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45991.331883796294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45991.331883796294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45991.331883796294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45991.331883796294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45991.331883796294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45991.331883796294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45991.331883796294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45991.331883796294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45991.331883796294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45991.331883796294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45991.331883796294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45991.331883796294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45991.331883796294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45991.331883796294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45991.331883796294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45991.331883796294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45991.331883796294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45991.331883796294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45991.331883796294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45991.331883796294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45991.331883796294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45991.331883796294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45991.331883796294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45991.331883796294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45991.331883796294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45991.331883796294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45991.331883796294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45991.331883796294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45991.331883796294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45991.331883796294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45991.331883796294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45991.331883796294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45991.331883796294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45991.331883796294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45991.331883796294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45991.331883796294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45991.331883796294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45991.331883796294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45991.331883796294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45991.331883796294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45991.331883796294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45991.331883796294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45991.331883796294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45991.331883796294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45991.331883796294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45991.331883796294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45991.331883796294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45991.331883796294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45991.331883796294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45991.331883796294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45991.331883796294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45991.331883796294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45991.331883796294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45991.331883796294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45991.331883796294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45991.331883796294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45991.331883796294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45991.331883796294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45991.331883796294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45991.331883796294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45991.331883796294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45991.331883796294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45991.331883796294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45991.331883796294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45991.331883796294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45991.331883796294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45991.331883796294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45991.331883796294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45991.331883796294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45991.331883796294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45991.331883796294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45991.331883796294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45991.331883796294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45991.331883796294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45991.331883796294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45991.331883796294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45991.331883796294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45991.331883796294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45991.331883796294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45991.331883796294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45991.331883796294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45991.331883796294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45991.331883796294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45991.331883796294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45991.331883796294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45991.331883796294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45991.331883796294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45991.331883796294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45991.331883796294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45991.331883796294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45991.331883796294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45991.331883796294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45991.331883796294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45991.331883796294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45991.331883796294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45991.331883796294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45991.331883796294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45991.331883796294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45991.331883796294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45991.331883796294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45991.331883796294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45991.331883796294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45991.331883796294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45991.331883796294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45991.331883796294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45991.331883796294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45991.331883796294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45991.331883796294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45991.331883796294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45991.331883796294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45991.331883796294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45991.331883796294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45991.331883796294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45991.331883796294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45991.331883796294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45991.331883796294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45991.331883796294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45991.331883796294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45991.331883796294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45991.331883796294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45991.331883796294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45991.331883796294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45991.331883796294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45991.331883796294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45991.331883796294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45991.331883796294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45991.331883796294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45991.331883796294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45991.331883796294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45991.331883796294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45991.331883796294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45991.331883796294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45991.331883796294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45991.331883796294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45991.331883796294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45991.331883796294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45991.331883796294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45991.331883796294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45991.331883796294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45991.331883796294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45991.331883796294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45991.331883796294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45991.331883796294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45991.331883796294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45991.331883796294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45991.331883796294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45991.331883796294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45991.331883796294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45991.331883796294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45991.331883796294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45991.331883796294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45991.331883796294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45991.331883796294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45991.331883796294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45991.331883796294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45991.331883796294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45991.331883796294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45991.331883796294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45991.331883796294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45991.331883796294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45991.331883796294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45991.331883796294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45991.331883796294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45991.331883796294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45991.331883796294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45991.331883796294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45991.331883796294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45991.331883796294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45991.331883796294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45991.331883796294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45991.331883796294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45991.331883796294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45991.331883796294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45991.331883796294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45991.331883796294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45991.331883796294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45991.331883796294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45991.331883796294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45991.331883796294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45991.331883796294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45991.331883796294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45991.331883796294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45991.331883796294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45991.331883796294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45991.331883796294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45991.331883796294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45991.331883796294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45991.331883796294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45991.331883796294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45991.331883796294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45991.331883796294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45991.331883796294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45991.331883796294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45991.331883796294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45991.331883796294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45991.331883796294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45991.331883796294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45991.331883796294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45991.331883796294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45991.331883796294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45991.331883796294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45991.331883796294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45991.331883796294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45991.331883796294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45991.331883796294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45991.331883796294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45991.331883796294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45991.331883796294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45991.331883796294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45991.331883796294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45991.331883796294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45991.331883796294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45991.331883796294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45991.331883796294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45991.331883796294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45991.331883796294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45991.331883796294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45991.331883796294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45991.331883796294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45991.331883796294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45991.331883796294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45991.331883796294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45991.331883796294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45991.331883796294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45991.331883796294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45991.331883796294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45991.331883796294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45991.331883796294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45991.331883796294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45991.331883796294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45991.331883796294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45991.331883796294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45991.331883796294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45991.331883796294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45991.331883796294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45991.331883796294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45991.331883796294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45991.331883796294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45991.331883796294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45991.331883796294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45991.331883796294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45991.331883796294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45991.331883796294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45991.331883796294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45991.331883796294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45991.331883796294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45991.331883796294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45991.331883796294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45991.331883796294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45991.331883796294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45991.331883796294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45991.331883796294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45991.331883796294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45991.331883796294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45991.331883796294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45991.331883796294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45991.331883796294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45991.331883796294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45991.331883796294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45991.331883796294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45991.331883796294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45991.331883796294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45991.331883796294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45991.331883796294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45991.331883796294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45991.331883796294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45991.331883796294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45991.331883796294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45991.331883796294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45991.331883796294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45991.331883796294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45991.331883796294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45991.331883796294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45991.331883796294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45991.331883796294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45991.331883796294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45991.331883796294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45991.331883796294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45991.331883796294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45991.331883796294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45991.331883796294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45991.331883796294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45991.331883796294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45991.331883796294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45991.331883796294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45991.331883796294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45991.331883796294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45991.331883796294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45991.331883796294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45991.331883796294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45991.331883796294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45991.331883796294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45991.331883796294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45991.331883796294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45991.331883796294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45991.331883796294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45991.331883796294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45991.331883796294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45991.331883796294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45991.331883796294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45991.331883796294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45991.331883796294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45991.331883796294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45991.331883796294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45991.331883796294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45991.331883796294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45991.331883796294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45991.331883796294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45991.331883796294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45991.331883796294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45991.331883796294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45991.331883796294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45991.331883796294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45991.331883796294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45991.331883796294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45991.331883796294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45991.331883796294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45991.331883796294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45991.331883796294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45991.331883796294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45991.331883796294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45991.331883796294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45991.331883796294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45991.331883796294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45991.331883796294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45991.331883796294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45991.331883796294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45991.331883796294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45991.331883796294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45991.331883796294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45991.331883796294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45991.331883796294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45991.331883796294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45991.331883796294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45991.331883796294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45991.331883796294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45991.331883796294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45991.331883796294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45991.331883796294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45991.331883796294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45991.331883796294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45991.331883796294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45991.331883796294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45991.331883796294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45991.331883796294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45991.331883796294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45991.331883796294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45991.331883796294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45991.331883796294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45991.331883796294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45991.331883796294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45991.331883796294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45991.331883796294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45991.331883796294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45991.331883796294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45991.331883796294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45991.331883796294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45991.331883796294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45991.331883796294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45991.331883796294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45991.331883796294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45991.331883796294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45991.331883796294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45991.331883796294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45991.331883796294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45991.331883796294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45991.331883796294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45991.331883796294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45991.331883796294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45991.331883796294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45991.331883796294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45991.331883796294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45991.331883796294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45991.331883796294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45991.331883796294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45991.331883796294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45991.331883796294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45991.331883796294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45991.331883796294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45991.331883796294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45991.331883796294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45991.331883796294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45991.331883796294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45991.331883796294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45991.331883796294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45991.331883796294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45991.331883796294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45991.331883796294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45991.331883796294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45991.331883796294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45991.331883796294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45991.331883796294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45991.331883796294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45991.331883796294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45991.331883796294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45991.331883796294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45991.331883796294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45991.331883796294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45991.331883796294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45991.331883796294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45991.331883796294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45991.331883796294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45991.331883796294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45991.331883796294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45991.331883796294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45991.331883796294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45991.331883796294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45991.331883796294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45991.331883796294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45991.331883796294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45991.331883796294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45991.331883796294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45991.331883796294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45991.331883796294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45991.331883796294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45991.331883796294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45991.331883796294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45991.331883796294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45991.331883796294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45991.331883796294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45991.331883796294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45991.331883796294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45991.331883796294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45991.331883796294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45991.331883796294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45991.331883796294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45991.331883796294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45991.331883796294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45991.331883796294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45991.331883796294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45991.331883796294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45991.331883796294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45991.331883796294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45991.331883796294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45991.331883796294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45991.331883796294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45991.331883796294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45991.331883796294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45991.331883796294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45991.331883796294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45991.331883796294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45991.331883796294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45991.331883796294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45991.331883796294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45991.331883796294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45991.331883796294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45991.331883796294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45991.331883796294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45991.331883796294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45991.331883796294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45991.331883796294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45991.331883796294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45991.331883796294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45991.331883796294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45991.331883796294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45991.331883796294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45991.331883796294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45991.331883796294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45991.331883796294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45991.331883796294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45991.331883796294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45991.331883796294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45991.331883796294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45991.331883796294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45991.331883796294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45991.331883796294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45991.331883796294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45991.331883796294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45991.331883796294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45991.331883796294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45991.331883796294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45991.331883796294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45991.331883796294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45991.331883796294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45991.331883796294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45991.331883796294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45991.331883796294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45991.331883796294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45991.331883796294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45991.331883796294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45991.331883796294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45991.331883796294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45991.331883796294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45991.331883796294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45991.331883796294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45991.331883796294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45991.331883796294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45991.331883796294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45991.331883796294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45991.331883796294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45991.331883796294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45991.331883796294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45991.331883796294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45991.331883796294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45991.331883796294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45991.331883796294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45991.331883796294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45991.331883796294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45991.331883796294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45991.331883796294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45991.331883796294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45991.331883796294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45991.331883796294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45991.331883796294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45991.331883796294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45991.331883796294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45991.331883796294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45991.331883796294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45991.331883796294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45991.331883796294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45991.331883796294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45991.331883796294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45991.331883796294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45991.331883796294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45991.331883796294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45991.331883796294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45991.331883796294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45991.331883796294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45991.331883796294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45991.331883796294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45991.331883796294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45991.331883796294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45991.331883796294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45991.331883796294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45991.331883796294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45991.331883796294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45991.331883796294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45991.331883796294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45991.331883796294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45991.331883796294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45991.331883796294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45991.331883796294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45991.331883796294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45991.331883796294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45991.331883796294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45991.331883796294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45991.331883796294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45991.331883796294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45991.331883796294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45991.331883796294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45991.331883796294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45991.331883796294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45991.331883796294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45991.331883796294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45991.331883796294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45991.331883796294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45991.331883796294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45991.331883796294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45991.331883796294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45991.331883796294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45991.331883796294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45991.331883796294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45991.331883796294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45991.331883796294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45991.331883796294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45991.331883796294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45991.331883796294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45991.331883796294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45991.331883796294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45991.331883796294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45991.331883796294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45991.331883796294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45991.331883796294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45991.331883796294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45991.331883796294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45991.331883796294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45991.331883796294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45991.331883796294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45991.331883796294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45991.331883796294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45991.331883796294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45991.331883796294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45991.331883796294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45991.331883796294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45991.331883796294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45991.331883796294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45991.331883796294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45991.331883796294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45991.331883796294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45991.331883796294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45991.331883796294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45991.331883796294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45991.331883796294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45991.331883796294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45991.331883796294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45991.331883796294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45991.331883796294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45991.331883796294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45991.331883796294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45991.331883796294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45991.331883796294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45991.331883796294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45991.331883796294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45991.331883796294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45991.331883796294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45991.331883796294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45991.331883796294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45991.331883796294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45991.331883796294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45991.331883796294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45991.331883796294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45991.331883796294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45991.331883796294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45991.331883796294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45991.331883796294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45991.331883796294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45991.331883796294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45991.331883796294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45991.331883796294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45991.331883796294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45991.331883796294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45991.331883796294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45991.331883796294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45991.331883796294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45991.331883796294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45991.331883796294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45991.331883796294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45991.331883796294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45991.331883796294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45991.331883796294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45991.331883796294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45991.331883796294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45991.331883796294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45991.331883796294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45991.331883796294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45991.331883796294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45991.331883796294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45991.331883796294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45991.331883796294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45991.331883796294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45991.331883796294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45991.331883796294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45991.331883796294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45991.331883796294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45991.331883796294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45991.331883796294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45991.331883796294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45991.331883796294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45991.331883796294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45991.331883796294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45991.331883796294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45991.331883796294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45991.331883796294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45991.331883796294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45991.331883796294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45991.331883796294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45991.331883796294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45991.331883796294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45991.331883796294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45991.331883796294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45991.331883796294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45991.331883796294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45991.331883796294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45991.331883796294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45991.331883796294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45991.331883796294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45991.331883796294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45991.331883796294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45991.331883796294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45991.331883796294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45991.331883796294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45991.331883796294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45991.331883796294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45991.331883796294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45991.331883796294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45991.331883796294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45991.331883796294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45991.331883796294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45991.331883796294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45991.331883796294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45991.331883796294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45991.331883796294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45991.331883796294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45991.331883796294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45991.331883796294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45991.331883796294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45991.331883796294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45991.331883796294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45991.331883796294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45991.331883796294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45991.331883796294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45991.331883796294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45991.331883796294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45991.331883796294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45991.331883796294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45991.331883796294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45991.331883796294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45991.331883796294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45991.331883796294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45991.331883796294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45991.331883796294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45991.331883796294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45991.331883796294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45991.331883796294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45991.331883796294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45991.331883796294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45991.331883796294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45991.331883796294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45991.331883796294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45991.331883796294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45991.331883796294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45991.331883796294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45991.331883796294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45991.331883796294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45991.331883796294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45991.331883796294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45991.331883796294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45991.331883796294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45991.331883796294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45991.331883796294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45991.331883796294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45991.331883796294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45991.331883796294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45991.331883796294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45991.331883796294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45991.331883796294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45991.331883796294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45991.331883796294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45991.331883796294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45991.331883796294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45991.331883796294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45991.331883796294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45991.331883796294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45991.331883796294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45991.331883796294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45991.331883796294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45991.331883796294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45991.331883796294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45991.331883796294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45991.331883796294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45991.331883796294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45991.331883796294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45991.331883796294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45991.331883796294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45991.331883796294</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287.85116585647484</v>
      </c>
      <c r="H2" s="92">
        <v>45703.474768518521</v>
      </c>
      <c r="I2" s="92" t="str">
        <f>IFERROR(VLOOKUP(D2,DB!A:F,6,0),"")</f>
        <v>SCECO</v>
      </c>
      <c r="J2" s="92" t="str">
        <f>IFERROR(VLOOKUP(D2,DB!A:G,7,0),"")</f>
        <v>Dead</v>
      </c>
      <c r="K2" s="94" t="s">
        <v>39200</v>
      </c>
      <c r="L2" s="88" t="str">
        <f>IFERROR(VLOOKUP(D2,DB!A:I,9,0),"")</f>
        <v>Latis</v>
      </c>
    </row>
    <row r="3" spans="1:16" ht="15" customHeight="1">
      <c r="A3" s="110"/>
      <c r="B3" s="110" t="str">
        <f>IFERROR(VLOOKUP(D3,DB!A:K,11,0),"")</f>
        <v/>
      </c>
      <c r="C3" s="90"/>
      <c r="D3" s="88"/>
      <c r="E3" s="91"/>
      <c r="F3" s="92"/>
      <c r="G3" s="93">
        <f t="shared" ref="G3:G41" ca="1" si="0">IFERROR(NOW()-F3,"")</f>
        <v>45991.331883449071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45991.331883449071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45991.331883449071</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45991.331883449071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45991.331883449071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45991.331883449071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45991.331883449071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45991.331883449071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45991.331883449071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45991.331883449071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45991.331883449071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45991.331883449071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45991.331883449071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45991.331883449071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45991.331883449071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45991.331883449071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45991.331883449071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45991.331883449071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45991.331883449071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45991.331883449071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45991.331883449071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45991.331883449071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45991.331883449071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45991.331883449071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45991.331883449071</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45991.331883449071</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45991.331883449071</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45991.331883449071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45991.331883449071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45991.331883449071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45991.331883449071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45991.331883449071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45991.331883449071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45991.331883449071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45991.331883449071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45991.331883449071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45991.331883449071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45991.331883449071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45991.331883449071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45991.331883449071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45991.331883449071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45991.331883449071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45991.331883449071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45991.331883449071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45991.331883449071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45991.331883449071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45991.331883449071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45991.331883449071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45991.331883449071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45991.331883449071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45991.331883449071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45991.331883449071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45991.331883449071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45991.331883449071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45991.331883449071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45991.331883449071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45991.331883449071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45991.331883449071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45991.331883449071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45991.331883449071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45991.331883449071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45991.331883449071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45991.331883449071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45991.331883449071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45991.331883449071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45991.331883449071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45991.331883449071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45991.331883449071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45991.331883449071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45991.331883449071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45991.331883449071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45991.331883449071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45991.331883449071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45991.331883449071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45991.331883449071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45991.331883449071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45991.331883449071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45991.331883449071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45991.331883449071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45991.331883449071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45991.331883449071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45991.331883449071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45991.331883449071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45991.331883449071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45991.331883449071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45991.331883449071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45991.331883449071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45991.331883449071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45991.331883449071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45991.331883449071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45991.331883449071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45991.331883449071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45991.331883449071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45991.331883449071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45991.331883449071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45991.331883449071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45991.331883449071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45991.331883449071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45991.331883449071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45991.331883449071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45991.331883449071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45991.331883449071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45991.331883449071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45991.331883449071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45991.331883449071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45991.331883449071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45991.331883449071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45991.331883449071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45991.331883449071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45991.331883449071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45991.331883449071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45991.331883449071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45991.331883449071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45991.331883449071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45991.331883449071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45991.331883449071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45991.331883449071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45991.331883449071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45991.331883449071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45991.331883449071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45991.331883449071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45991.331883449071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45991.331883449071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45991.331883449071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45991.331883449071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45991.331883449071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45991.331883449071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45991.331883449071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45991.331883449071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45991.331883449071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45991.331883449071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45991.331883449071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45991.331883449071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45991.331883449071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45991.331883449071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45991.331883449071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45991.331883449071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45991.331883449071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45991.331883449071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45991.331883449071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45991.331883449071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45991.331883449071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45991.331883449071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45991.331883449071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45991.331883449071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45991.331883449071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45991.331883449071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45991.331883449071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45991.331883449071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45991.331883449071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45991.331883449071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45991.331883449071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45991.331883449071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45991.331883449071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45991.331883449071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45991.331883449071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45991.331883449071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45991.331883449071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45991.331883449071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45991.331883449071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45991.331883449071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45991.331883449071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45991.331883449071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45991.331883449071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45991.331883449071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45991.331883449071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45991.331883449071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45991.331883449071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45991.331883449071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45991.331883449071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45991.331883449071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45991.331883449071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45991.331883449071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45991.331883449071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45991.331883449071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45991.331883449071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45991.331883449071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45991.331883449071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45991.331883449071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45991.331883449071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45991.331883449071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45991.331883449071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45991.331883449071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45991.331883449071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45991.331883449071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45991.331883449071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45991.331883449071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45991.331883449071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45991.331883449071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45991.331883449071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45991.331883449071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45991.331883449071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45991.331883449071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45991.331883449071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45991.331883449071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45991.331883449071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45991.331883449071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45991.331883449071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45991.331883449071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45991.331883449071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45991.331883449071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45991.331883449071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45991.331883449071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45991.331883449071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45991.331883449071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45991.331883449071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45991.331883449071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45991.331883449071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45991.331883449071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45991.331883449071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45991.331883449071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45991.331883449071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45991.331883449071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45991.331883449071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45991.331883449071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45991.331883449071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45991.331883449071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45991.331883449071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45991.331883449071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45991.331883449071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45991.331883449071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45991.331883449071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45991.331883449071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45991.331883449071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45991.331883449071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45991.331883449071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45991.331883449071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45991.331883449071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45991.331883449071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45991.331883449071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45991.331883449071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45991.331883449071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45991.331883449071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45991.331883449071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45991.331883449071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45991.331883449071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45991.331883449071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45991.331883449071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45991.331883449071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45991.331883449071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45991.331883449071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45991.331883449071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45991.331883449071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45991.331883449071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45991.331883449071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45991.331883449071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45991.331883449071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45991.331883449071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45991.331883449071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45991.331883449071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45991.331883449071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45991.331883449071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45991.331883449071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45991.331883449071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45991.331883449071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45991.331883449071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45991.331883449071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45991.331883449071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45991.331883449071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45991.331883449071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45991.331883449071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45991.331883449071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45991.331883449071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45991.331883449071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45991.331883449071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45991.331883449071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45991.331883449071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45991.331883449071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45991.331883449071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45991.331883449071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45991.331883449071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45991.331883449071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45991.331883449071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45991.331883449071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45991.331883449071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45991.331883449071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45991.331883449071</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8" sqref="D1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39201</v>
      </c>
      <c r="B2" s="37" t="str">
        <f>IFERROR(VLOOKUP(D2,DB!A:K,11,0),"")</f>
        <v>R5</v>
      </c>
      <c r="C2" s="37">
        <v>3</v>
      </c>
      <c r="D2" s="103" t="s">
        <v>36085</v>
      </c>
      <c r="E2" s="37" t="s">
        <v>39106</v>
      </c>
      <c r="F2" s="38">
        <v>45891.832060185188</v>
      </c>
      <c r="G2" s="105">
        <f ca="1">IFERROR(NOW()-F2,"")</f>
        <v>99.499823263882718</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39109</v>
      </c>
      <c r="F3" s="38">
        <v>45926.188877314817</v>
      </c>
      <c r="G3" s="105">
        <f t="shared" ref="G3" ca="1" si="0">IFERROR(NOW()-F3,"")</f>
        <v>65.143006134254392</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39109</v>
      </c>
      <c r="F4" s="107">
        <v>45948.661111111112</v>
      </c>
      <c r="G4" s="108">
        <f t="shared" ref="G4" ca="1" si="1">IFERROR(NOW()-F4,"")</f>
        <v>42.670772337958624</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9.95858483795746</v>
      </c>
      <c r="H5" s="139">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1</v>
      </c>
      <c r="D6" s="106" t="s">
        <v>32138</v>
      </c>
      <c r="E6" s="37" t="s">
        <v>39106</v>
      </c>
      <c r="F6" s="38">
        <v>45990.979907407411</v>
      </c>
      <c r="G6" s="138">
        <f ca="1">IFERROR(NOW()-F6,"")</f>
        <v>0.35197604166023666</v>
      </c>
      <c r="H6" s="38">
        <v>45990.988067129627</v>
      </c>
      <c r="I6" s="37" t="str">
        <f>IFERROR(VLOOKUP(D6,DB!A:F,6,0),"")</f>
        <v>SCECO</v>
      </c>
      <c r="J6" s="37" t="str">
        <f>IFERROR(VLOOKUP(D6,DB!A:G,7,0),"")</f>
        <v>Dead</v>
      </c>
      <c r="K6" s="37" t="s">
        <v>39210</v>
      </c>
      <c r="L6" s="37" t="str">
        <f>IFERROR(VLOOKUP(D6,DB!A:I,9,0),"")</f>
        <v>Latis</v>
      </c>
    </row>
    <row r="7" spans="1:13" ht="30.75">
      <c r="A7" s="37" t="s">
        <v>39211</v>
      </c>
      <c r="B7" s="37" t="str">
        <f>IFERROR(VLOOKUP(D7,DB!A:K,11,0),"")</f>
        <v>R5</v>
      </c>
      <c r="C7" s="37">
        <v>1</v>
      </c>
      <c r="D7" s="106" t="s">
        <v>37814</v>
      </c>
      <c r="E7" s="37" t="s">
        <v>39106</v>
      </c>
      <c r="F7" s="38">
        <v>45991.227939814817</v>
      </c>
      <c r="G7" s="138">
        <f ca="1">IFERROR(NOW()-F7,"")</f>
        <v>0.10394363425439224</v>
      </c>
      <c r="H7" s="38">
        <v>45991.02034722222</v>
      </c>
      <c r="I7" s="37" t="str">
        <f>IFERROR(VLOOKUP(D7,DB!A:F,6,0),"")</f>
        <v>SCECO</v>
      </c>
      <c r="J7" s="37" t="str">
        <f>IFERROR(VLOOKUP(D7,DB!A:G,7,0),"")</f>
        <v>Dead</v>
      </c>
      <c r="K7" s="37" t="s">
        <v>39212</v>
      </c>
      <c r="L7" s="37" t="str">
        <f>IFERROR(VLOOKUP(D7,DB!A:I,9,0),"")</f>
        <v>Latis</v>
      </c>
    </row>
    <row r="8" spans="1:13">
      <c r="A8" s="37"/>
      <c r="B8" s="37" t="str">
        <f>IFERROR(VLOOKUP(D8,DB!A:K,11,0),"")</f>
        <v/>
      </c>
      <c r="C8" s="37"/>
      <c r="D8" s="155"/>
      <c r="E8" s="37"/>
      <c r="F8" s="38"/>
      <c r="G8" s="138">
        <f ca="1">IFERROR(NOW()-F8,"")</f>
        <v>45991.331883449071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45991.331883449071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45991.331883449071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45991.331883449071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45991.331883449071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45991.331883449071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45991.331883449071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45991.331883449071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45991.331883449071</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45991.331883449071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45991.331883449071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45991.331883449071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45991.331883449071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45991.331883449071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45991.331883449071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45991.331883449071</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33803</v>
      </c>
      <c r="E2" s="106" t="s">
        <v>39106</v>
      </c>
      <c r="F2" s="121"/>
      <c r="G2" s="72">
        <f ca="1">IFERROR(NOW()-F2,"-")</f>
        <v>45991.331883449071</v>
      </c>
      <c r="H2" s="121">
        <v>45991.296655092592</v>
      </c>
      <c r="I2" s="119" t="str">
        <f>IFERROR(VLOOKUP(D2,DB!A:F,6,0),"")</f>
        <v>Generator-SG</v>
      </c>
      <c r="J2" s="119" t="str">
        <f>IFERROR(VLOOKUP(D2,DB!A:G,7,0),"")</f>
        <v>Dead</v>
      </c>
      <c r="K2" s="122" t="s">
        <v>39214</v>
      </c>
      <c r="L2" s="140" t="str">
        <f>IFERROR(VLOOKUP(D2,DB!A:I,9,0),"")</f>
        <v>Latis</v>
      </c>
    </row>
    <row r="3" spans="1:16382" ht="31.5" customHeight="1">
      <c r="A3" s="118" t="s">
        <v>39215</v>
      </c>
      <c r="B3" s="119" t="str">
        <f>IFERROR(VLOOKUP(D3,DB!A:K,11,0),"")</f>
        <v>R6</v>
      </c>
      <c r="C3" s="120">
        <v>4</v>
      </c>
      <c r="D3" s="119" t="s">
        <v>37686</v>
      </c>
      <c r="E3" s="106" t="s">
        <v>39106</v>
      </c>
      <c r="F3" s="121">
        <v>45991.308993055558</v>
      </c>
      <c r="G3" s="72">
        <f ca="1">IFERROR(NOW()-F3,"-")</f>
        <v>2.2890393513080198E-2</v>
      </c>
      <c r="H3" s="121">
        <v>45991.308923611112</v>
      </c>
      <c r="I3" s="119" t="str">
        <f>IFERROR(VLOOKUP(D3,DB!A:F,6,0),"")</f>
        <v>SCECO</v>
      </c>
      <c r="J3" s="119" t="str">
        <f>IFERROR(VLOOKUP(D3,DB!A:G,7,0),"")</f>
        <v>Vandalized</v>
      </c>
      <c r="K3" s="122" t="s">
        <v>39216</v>
      </c>
      <c r="L3" s="140" t="str">
        <f>IFERROR(VLOOKUP(D3,DB!A:I,9,0),"")</f>
        <v>Latis</v>
      </c>
    </row>
    <row r="4" spans="1:16382" ht="31.5" customHeight="1">
      <c r="A4" s="118"/>
      <c r="B4" s="119" t="str">
        <f>IFERROR(VLOOKUP(D4,DB!A:K,11,0),"")</f>
        <v/>
      </c>
      <c r="C4" s="120"/>
      <c r="D4" s="119"/>
      <c r="E4" s="106"/>
      <c r="F4" s="121"/>
      <c r="G4" s="72">
        <f ca="1">IFERROR(NOW()-F4,"-")</f>
        <v>45991.331883449071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45991.331883449071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45991.331883449071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45991.331883449071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45991.331883449071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45991.331883449071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45991.331883449071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45991.331883449071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45991.331883449071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45991.331883449071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45991.331883449071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45991.331883449071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45991.331883449071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45991.331883449071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45991.331883449071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45991.331883449071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45991.331883449071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45991.331883449071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45991.331883449071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45991.331883449071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45991.331883449071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45991.331883449071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45991.331883449071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45991.331883449071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45991.331883449071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45991.331883449071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45991.331883449071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45991.331883449071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45991.331883449071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45991.331883449071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45991.331883449071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45991.331883449071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45991.331883449071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45991.331883449071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45991.331883449071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45991.331883449071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45991.331883449071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45991.331883449071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45991.331883449071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45991.331883449071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45991.331883449071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45991.331883449071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45991.331883449071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45991.331883449071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45991.331883449071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45991.331883449071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45991.331883449071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45991.331883449071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45991.331883449071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45991.331883449071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45991.331883449071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45991.331883449071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45991.331883449071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45991.331883449071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45991.331883449071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45991.331883449071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45991.331883449071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45991.331883449071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45991.331883449071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45991.331883449071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45991.331883449071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45991.331883449071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45991.331883449071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45991.331883449071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45991.331883449071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45991.331883449071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45991.331883449071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45991.331883449071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45991.331883449071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45991.331883449071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45991.331883449071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45991.331883449071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45991.331883449071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45991.331883449071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45991.331883449071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45991.331883449071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45991.331883449071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45991.331883449071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45991.331883449071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45991.331883449071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45991.331883449071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45991.331883449071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45991.331883449071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45991.331883449071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45991.331883449071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45991.331883449071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45991.331883449071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45991.331883449071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45991.331883449071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45991.331883449071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45991.331883449071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45991.331883449071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45991.331883449071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45991.331883449071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45991.331883449071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45991.331883449071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45991.331883449071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45991.331883449071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45991.331883449071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45991.331883449071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45991.331883449071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45991.331883449071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45991.331883449071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45991.331883449071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45991.331883449071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45991.331883449071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45991.331883449071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45991.331883449071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45991.331883449071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45991.331883449071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45991.331883449071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45991.331883449071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45991.331883449071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45991.331883449071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45991.331883449071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45991.331883449071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45991.331883449071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45991.331883449071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45991.331883449071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45991.331883449071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45991.331883449071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45991.331883449071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45991.331883449071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45991.331883449071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45991.331883449071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45991.331883449071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45991.331883449071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45991.331883449071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45991.331883449071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45991.331883449071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45991.331883449071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45991.331883449071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45991.331883449071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45991.331883449071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45991.331883449071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45991.331883449071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45991.331883449071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45991.331883449071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45991.331883449071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45991.331883449071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45991.331883449071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45991.331883449071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45991.331883449071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45991.331883449071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45991.331883449071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45991.331883449071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45991.331883449071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45991.331883449071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45991.331883449071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45991.331883449071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45991.331883449071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45991.331883449071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45991.331883449071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45991.331883449071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45991.331883449071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45991.331883449071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45991.331883449071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45991.331883449071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45991.331883449071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45991.331883449071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45991.331883449071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45991.331883449071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45991.331883449071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45991.331883449071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45991.331883449071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45991.331883449071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45991.331883449071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45991.331883449071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45991.331883449071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45991.331883449071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45991.331883449071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45991.331883449071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45991.331883449071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45991.331883449071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45991.331883449071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45991.331883449071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45991.331883449071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45991.331883449071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45991.331883449071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45991.331883449071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45991.331883449071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45991.331883449071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45991.331883449071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45991.331883449071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45991.331883449071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45991.331883449071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45991.331883449071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45991.331883449071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45991.331883449071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45991.331883449071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45991.331883449071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45991.331883449071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45991.331883449071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45991.331883449071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45991.331883449071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45991.331883449071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45991.331883449071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45991.331883449071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45991.331883449071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45991.331883449071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45991.331883449071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45991.331883449071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45991.331883449071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45991.331883449071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45991.331883449071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45991.331883449071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45991.331883449071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45991.331883449071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45991.331883449071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45991.331883449071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45991.331883449071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45991.331883449071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45991.331883449071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45991.331883449071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45991.331883449071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45991.331883449071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45991.331883449071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45991.331883449071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45991.331883449071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45991.331883449071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45991.331883449071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45991.331883449071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45991.331883449071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45991.331883449071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45991.331883449071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45991.331883449071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45991.331883449071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45991.331883449071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45991.331883449071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45991.331883449071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45991.331883449071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45991.331883449071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45991.331883449071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45991.331883449071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45991.331883449071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45991.331883449071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45991.331883449071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45991.331883449071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45991.331883449071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45991.331883449071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45991.331883449071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45991.331883449071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45991.331883449071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45991.331883449071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45991.331883449071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45991.331883449071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45991.331883449071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45991.331883449071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45991.331883449071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45991.331883449071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45991.331883449071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45991.331883449071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45991.331883449071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45991.331883449071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45991.331883449071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45991.331883449071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45991.331883449071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45991.331883449071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45991.331883449071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45991.331883449071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45991.331883449071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45991.331883449071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45991.331883449071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45991.331883449071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45991.331883449071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45991.331883449071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45991.331883449071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45991.331883449071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45991.331883449071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45991.331883449071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45991.331883449071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45991.331883449071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45991.331883449071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45991.331883449071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45991.331883449071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45991.331883449071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45991.331883449071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45991.331883449071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45991.331883449071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45991.331883449071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45991.331883449071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45991.331883449071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45991.331883449071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45991.331883449071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45991.331883449071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45991.331883449071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45991.331883449071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45991.331883449071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45991.331883449071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45991.331883449071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45991.331883449071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45991.331883449071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45991.331883449071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45991.331883449071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45991.331883449071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45991.331883449071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45991.331883449071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45991.331883449071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45991.331883449071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45991.331883449071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45991.331883449071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45991.331883449071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45991.331883449071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45991.331883449071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45991.331883449071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45991.331883449071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45991.331883449071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45991.331883449071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45991.331883449071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45991.331883449071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45991.331883449071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45991.331883449071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45991.331883449071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45991.331883449071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45991.331883449071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45991.331883449071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45991.331883449071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45991.331883449071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45991.331883449071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45991.331883449071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45991.331883449071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45991.331883449071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45991.331883449071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45991.331883449071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45991.331883449071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45991.331883449071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45991.331883449071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45991.331883449071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45991.331883449071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45991.331883449071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45991.331883449071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45991.331883449071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45991.331883449071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45991.331883449071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45991.331883449071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45991.331883449071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45991.331883449071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45991.331883449071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45991.331883449071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45991.331883449071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45991.331883449071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45991.331883449071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45991.331883449071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45991.331883449071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45991.331883449071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45991.331883449071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45991.331883449071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45991.331883449071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45991.331883449071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45991.331883449071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45991.331883449071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45991.331883449071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45991.331883449071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45991.331883449071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45991.331883449071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45991.331883449071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45991.331883449071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45991.331883449071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45991.331883449071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45991.331883449071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45991.331883449071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45991.331883449071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45991.331883449071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45991.331883449071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45991.331883449071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45991.331883449071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45991.331883449071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45991.331883449071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45991.331883449071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45991.331883449071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45991.331883449071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45991.331883449071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45991.331883449071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45991.331883449071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45991.331883449071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45991.331883449071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45991.331883449071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45991.331883449071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45991.331883449071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45991.331883449071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45991.331883449071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45991.331883449071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45991.331883449071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45991.331883449071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45991.331883449071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45991.331883449071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45991.331883449071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45991.331883449071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45991.331883449071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45991.331883449071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45991.331883449071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45991.331883449071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45991.331883449071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45991.331883449071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45991.331883449071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45991.331883449071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45991.331883449071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45991.331883449071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45991.331883449071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45991.331883449071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45991.331883449071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45991.331883449071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45991.331883449071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45991.331883449071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45991.331883449071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45991.331883449071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45991.331883449071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45991.331883449071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45991.331883449071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45991.331883449071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45991.331883449071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45991.331883449071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45991.331883449071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45991.331883449071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45991.331883449071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45991.331883449071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45991.331883449071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45991.331883449071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45991.331883449071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45991.331883449071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45991.331883449071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45991.331883449071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45991.331883449071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45991.331883449071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45991.331883449071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45991.331883449071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45991.331883449071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45991.331883449071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45991.331883449071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45991.331883449071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45991.331883449071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45991.331883449071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45991.331883449071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45991.331883449071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45991.331883449071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45991.331883449071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45991.331883449071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45991.331883449071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45991.331883449071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45991.331883449071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45991.331883449071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45991.331883449071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45991.331883449071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45991.331883449071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45991.331883449071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45991.331883449071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45991.331883449071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45991.331883449071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45991.331883449071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45991.331883449071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45991.331883449071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45991.331883449071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45991.331883449071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45991.331883449071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45991.331883449071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45991.331883449071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45991.331883449071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45991.331883449071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45991.331883449071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45991.331883449071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45991.331883449071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45991.331883449071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45991.331883449071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45991.331883449071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45991.331883449071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45991.331883449071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45991.331883449071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45991.331883449071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45991.331883449071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45991.331883449071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45991.331883449071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45991.331883449071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45991.331883449071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45991.331883449071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45991.331883449071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45991.331883449071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45991.331883449071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45991.331883449071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45991.331883449071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45991.331883449071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45991.331883449071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45991.331883449071</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45991.331883449071</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2025-11-30T04:59:54Z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