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8859" documentId="120_S{2AC9BD13-BADA-5192-A53E-5A8FF88502F6}" xr6:coauthVersionLast="47" xr6:coauthVersionMax="47" xr10:uidLastSave="{F1304D0C-A479-4C0C-9D05-C76C203956BC}"/>
  <bookViews>
    <workbookView xWindow="-120" yWindow="-120" windowWidth="38640" windowHeight="21120"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4" i="4" l="1"/>
  <c r="G5" i="4"/>
  <c r="G6" i="4"/>
  <c r="G7" i="4"/>
  <c r="G8" i="4"/>
  <c r="G9" i="4"/>
  <c r="G10" i="4"/>
  <c r="G11" i="4"/>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D6" i="3"/>
  <c r="D2" i="3"/>
  <c r="D3" i="3"/>
  <c r="D4" i="3"/>
  <c r="D5" i="3"/>
  <c r="D7" i="3"/>
  <c r="D9"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D962" i="3"/>
  <c r="D963" i="3"/>
  <c r="D964" i="3"/>
  <c r="D965"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G2" i="1"/>
  <c r="B5" i="5"/>
  <c r="G5" i="5"/>
  <c r="I5" i="5"/>
  <c r="J5" i="5"/>
  <c r="L5"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6" i="5"/>
  <c r="B3" i="4"/>
  <c r="G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alcChain>
</file>

<file path=xl/sharedStrings.xml><?xml version="1.0" encoding="utf-8"?>
<sst xmlns="http://schemas.openxmlformats.org/spreadsheetml/2006/main" count="180292" uniqueCount="39131">
  <si>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</si>
  <si>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</si>
  <si>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</si>
  <si>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</si>
  <si>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</si>
  <si>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</si>
  <si>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</si>
  <si>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</si>
  <si>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</si>
  <si>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</si>
  <si>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</si>
  <si>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</si>
  <si>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</si>
  <si>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</si>
  <si>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</si>
  <si>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</si>
  <si>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</si>
  <si>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</si>
  <si>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</si>
  <si>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</si>
  <si>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</si>
  <si>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</si>
  <si>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</si>
  <si>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</si>
  <si>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</si>
  <si>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</si>
  <si>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</si>
  <si>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</si>
  <si>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</si>
  <si>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</si>
  <si>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</si>
  <si>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</si>
  <si>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</si>
  <si>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</si>
  <si>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</si>
  <si>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</si>
  <si>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</si>
  <si>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</si>
  <si>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</si>
  <si>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</si>
  <si>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</si>
  <si>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</si>
  <si>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</si>
  <si>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</si>
  <si>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</si>
  <si>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</si>
  <si>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</si>
  <si>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</si>
  <si>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</si>
  <si>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</si>
  <si>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</si>
  <si>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</si>
  <si>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</si>
  <si>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</si>
  <si>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</si>
  <si>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</si>
  <si>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</si>
  <si>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</si>
  <si>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</si>
  <si>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</si>
  <si>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</si>
  <si>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</si>
  <si>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</si>
  <si>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</si>
  <si>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</si>
  <si>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</si>
  <si>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</si>
  <si>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</si>
  <si>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</si>
  <si>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</si>
  <si>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</si>
  <si>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</si>
  <si>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</si>
  <si>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</si>
  <si>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</si>
  <si>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</si>
  <si>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</si>
  <si>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</si>
  <si>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</si>
  <si>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</si>
  <si>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</si>
  <si>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</si>
  <si>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</si>
  <si>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</si>
  <si>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</si>
  <si>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</si>
  <si>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</si>
  <si>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</si>
  <si>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</si>
  <si>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</si>
  <si>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</si>
  <si>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</si>
  <si>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</si>
  <si>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</si>
  <si>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</si>
  <si>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</si>
  <si>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</si>
  <si>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</si>
  <si>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</si>
  <si>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</si>
  <si>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</si>
  <si>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</si>
  <si>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</si>
  <si>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</si>
  <si>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</si>
  <si>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</si>
  <si>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</si>
  <si>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</si>
  <si>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</si>
  <si>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</si>
  <si>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</si>
  <si>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</si>
  <si>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</si>
  <si>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</si>
  <si>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</si>
  <si>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</si>
  <si>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</si>
  <si>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</si>
  <si>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</si>
  <si>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</si>
  <si>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</si>
  <si>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</si>
  <si>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</si>
  <si>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</si>
  <si>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</si>
  <si>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</si>
  <si>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</si>
  <si>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</si>
  <si>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</si>
  <si>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</si>
  <si>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</si>
  <si>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</si>
  <si>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</si>
  <si>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</si>
  <si>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</si>
  <si>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</si>
  <si>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</si>
  <si>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</si>
  <si>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</si>
  <si>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</si>
  <si>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</si>
  <si>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</si>
  <si>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</si>
  <si>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</si>
  <si>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</si>
  <si>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</si>
  <si>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</si>
  <si>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</si>
  <si>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</si>
  <si>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</si>
  <si>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</si>
  <si>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</si>
  <si>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</si>
  <si>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</si>
  <si>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</si>
  <si>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</si>
  <si>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</si>
  <si>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</si>
  <si>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</si>
  <si>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</si>
  <si>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</si>
  <si>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</si>
  <si>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</si>
  <si>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</si>
  <si>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</si>
  <si>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</si>
  <si>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</si>
  <si>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</si>
  <si>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</si>
  <si>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</si>
  <si>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</si>
  <si>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</si>
  <si>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</si>
  <si>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</si>
  <si>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</si>
  <si>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</si>
  <si>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</si>
  <si>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</si>
  <si>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</si>
  <si>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</si>
  <si>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</si>
  <si>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</si>
  <si>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</si>
  <si>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</si>
  <si>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</si>
  <si>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</si>
  <si>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</si>
  <si>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</si>
  <si>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</si>
  <si>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</si>
  <si>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</si>
  <si>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</si>
  <si>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</si>
  <si>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</si>
  <si>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</si>
  <si>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</si>
  <si>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</si>
  <si>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</si>
  <si>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</si>
  <si>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</si>
  <si>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</si>
  <si>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</si>
  <si>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</si>
  <si>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</si>
  <si>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</si>
  <si>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</si>
  <si>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</si>
  <si>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</si>
  <si>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</si>
  <si>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</si>
  <si>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</si>
  <si>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</si>
  <si>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</si>
  <si>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</si>
  <si>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</si>
  <si>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</si>
  <si>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</si>
  <si>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</si>
  <si>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</si>
  <si>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</si>
  <si>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</si>
  <si>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</si>
  <si>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</si>
  <si>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</si>
  <si>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</si>
  <si>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</si>
  <si>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</si>
  <si>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</si>
  <si>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</si>
  <si>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</si>
  <si>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</si>
  <si>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</si>
  <si>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</si>
  <si>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</si>
  <si>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</si>
  <si>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</si>
  <si>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</si>
  <si>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</si>
  <si>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</si>
  <si>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</si>
  <si>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</si>
  <si>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</si>
  <si>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</si>
  <si>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</si>
  <si>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</si>
  <si>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</si>
  <si>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</si>
  <si>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</si>
  <si>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</si>
  <si>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</si>
  <si>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</si>
  <si>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</si>
  <si>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</si>
  <si>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</si>
  <si>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</si>
  <si>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</si>
  <si>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</si>
  <si>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</si>
  <si>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</si>
  <si>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</si>
  <si>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</si>
  <si>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</si>
  <si>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</si>
  <si>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</si>
  <si>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</si>
  <si>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</si>
  <si>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</si>
  <si>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</si>
  <si>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</si>
  <si>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</si>
  <si>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</si>
  <si>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</si>
  <si>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</si>
  <si>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</si>
  <si>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</si>
  <si>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</si>
  <si>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</si>
  <si>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</si>
  <si>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</si>
  <si>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</si>
  <si>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</si>
  <si>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</si>
  <si>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</si>
  <si>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</si>
  <si>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</si>
  <si>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</si>
  <si>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</si>
  <si>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</si>
  <si>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</si>
  <si>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</si>
  <si>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</si>
  <si>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</si>
  <si>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</si>
  <si>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</si>
  <si>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</si>
  <si>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</si>
  <si>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</si>
  <si>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</si>
  <si>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</si>
  <si>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</si>
  <si>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</si>
  <si>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</si>
  <si>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</si>
  <si>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</si>
  <si>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</si>
  <si>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</si>
  <si>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</si>
  <si>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</si>
  <si>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</si>
  <si>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</si>
  <si>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</si>
  <si>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</si>
  <si>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</si>
  <si>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</si>
  <si>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</si>
  <si>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</si>
  <si>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</si>
  <si>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</si>
  <si>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</si>
  <si>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</si>
  <si>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</si>
  <si>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</si>
  <si>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</si>
  <si>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</si>
  <si>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</si>
  <si>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</si>
  <si>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</si>
  <si>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</si>
  <si>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</si>
  <si>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</si>
  <si>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</si>
  <si>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</si>
  <si>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</si>
  <si>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</si>
  <si>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</si>
  <si>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</si>
  <si>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</si>
  <si>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</si>
  <si>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</si>
  <si>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</si>
  <si>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</si>
  <si>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</si>
  <si>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</si>
  <si>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</si>
  <si>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</si>
  <si>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</si>
  <si>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</si>
  <si>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</si>
  <si>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</si>
  <si>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</si>
  <si>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</si>
  <si>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</si>
  <si>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</si>
  <si>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</si>
  <si>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</si>
  <si>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</si>
  <si>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</si>
  <si>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</si>
  <si>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</si>
  <si>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</si>
  <si>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</si>
  <si>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</si>
  <si>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</si>
  <si>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</si>
  <si>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</si>
  <si>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</si>
  <si>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</si>
  <si>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</si>
  <si>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</si>
  <si>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</si>
  <si>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</si>
  <si>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</si>
  <si>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</si>
  <si>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</si>
  <si>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</si>
  <si>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</si>
  <si>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</si>
  <si>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</si>
  <si>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</si>
  <si>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</si>
  <si>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</si>
  <si>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</si>
  <si>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</si>
  <si>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</si>
  <si>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</si>
  <si>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</si>
  <si>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</si>
  <si>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</si>
  <si>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</si>
  <si>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</si>
  <si>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</si>
  <si>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</si>
  <si>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</si>
  <si>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</si>
  <si>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</si>
  <si>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</si>
  <si>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</si>
  <si>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</si>
  <si>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</si>
  <si>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</si>
  <si>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</si>
  <si>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</si>
  <si>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</si>
  <si>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</si>
  <si>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</si>
  <si>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</si>
  <si>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</si>
  <si>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</si>
  <si>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</si>
  <si>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</si>
  <si>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</si>
  <si>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</si>
  <si>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</si>
  <si>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</si>
  <si>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</si>
  <si>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</si>
  <si>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</si>
  <si>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</si>
  <si>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</si>
  <si>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</si>
  <si>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</si>
  <si>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</si>
  <si>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</si>
  <si>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</si>
  <si>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</si>
  <si>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</si>
  <si>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</si>
  <si>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</si>
  <si>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</si>
  <si>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</si>
  <si>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</si>
  <si>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</si>
  <si>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</si>
  <si>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</si>
  <si>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</si>
  <si>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</si>
  <si>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</si>
  <si>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</si>
  <si>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</si>
  <si>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</si>
  <si>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</si>
  <si>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</si>
  <si>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</si>
  <si>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</si>
  <si>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</si>
  <si>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</si>
  <si>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</si>
  <si>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</si>
  <si>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</si>
  <si>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</si>
  <si>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</si>
  <si>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</si>
  <si>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</si>
  <si>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</si>
  <si>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</si>
  <si>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</si>
  <si>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</si>
  <si>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</si>
  <si>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</si>
  <si>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</si>
  <si>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</si>
  <si>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</si>
  <si>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</si>
  <si>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</si>
  <si>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</si>
  <si>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</si>
  <si>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</si>
  <si>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</si>
  <si>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</si>
  <si>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</si>
  <si>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</si>
  <si>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</si>
  <si>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</si>
  <si>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</si>
  <si>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</si>
  <si>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</si>
  <si>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</si>
  <si>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</si>
  <si>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</si>
  <si>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</si>
  <si>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</si>
  <si>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</si>
  <si>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</si>
  <si>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</si>
  <si>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</si>
  <si>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</si>
  <si>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</si>
  <si>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</si>
  <si>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</si>
  <si>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</si>
  <si>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</si>
  <si>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</si>
  <si>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</si>
  <si>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</si>
  <si>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</si>
  <si>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</si>
  <si>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</si>
  <si>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</si>
  <si>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</si>
  <si>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</si>
  <si>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</si>
  <si>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</si>
  <si>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</si>
  <si>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</si>
  <si>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</si>
  <si>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</si>
  <si>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</si>
  <si>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</si>
  <si>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</si>
  <si>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</si>
  <si>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</si>
  <si>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</si>
  <si>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</si>
  <si>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</si>
  <si>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</si>
  <si>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</si>
  <si>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</si>
  <si>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</si>
  <si>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</si>
  <si>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</si>
  <si>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</si>
  <si>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</si>
  <si>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</si>
  <si>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</si>
  <si>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</si>
  <si>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</si>
  <si>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</si>
  <si>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</si>
  <si>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</si>
  <si>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</si>
  <si>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</si>
  <si>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</si>
  <si>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</si>
  <si>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</si>
  <si>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</si>
  <si>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</si>
  <si>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</si>
  <si>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</si>
  <si>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</si>
  <si>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</si>
  <si>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</si>
  <si>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</si>
  <si>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</si>
  <si>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</si>
  <si>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</si>
  <si>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</si>
  <si>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</si>
  <si>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</si>
  <si>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</si>
  <si>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</si>
  <si>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</si>
  <si>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</si>
  <si>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</si>
  <si>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</si>
  <si>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</si>
  <si>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</si>
  <si>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</si>
  <si>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</si>
  <si>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</si>
  <si>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</si>
  <si>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</si>
  <si>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</si>
  <si>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</si>
  <si>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</si>
  <si>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</si>
  <si>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</si>
  <si>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</si>
  <si>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</si>
  <si>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</si>
  <si>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</si>
  <si>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</si>
  <si>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</si>
  <si>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</si>
  <si>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</si>
  <si>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</si>
  <si>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</si>
  <si>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</si>
  <si>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</si>
  <si>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</si>
  <si>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</si>
  <si>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</si>
  <si>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</si>
  <si>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</si>
  <si>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</si>
  <si>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</si>
  <si>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</si>
  <si>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</si>
  <si>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</si>
  <si>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</si>
  <si>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</si>
  <si>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</si>
  <si>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</si>
  <si>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</si>
  <si>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</si>
  <si>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</si>
  <si>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</si>
  <si>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</si>
  <si>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</si>
  <si>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</si>
  <si>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</si>
  <si>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</si>
  <si>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</si>
  <si>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</si>
  <si>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</si>
  <si>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</si>
  <si>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</si>
  <si>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</si>
  <si>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</si>
  <si>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</si>
  <si>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</si>
  <si>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</si>
  <si>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</si>
  <si>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</si>
  <si>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</si>
  <si>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</si>
  <si>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</si>
  <si>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</si>
  <si>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</si>
  <si>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</si>
  <si>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</si>
  <si>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</si>
  <si>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</si>
  <si>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</si>
  <si>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</si>
  <si>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</si>
  <si>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</si>
  <si>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</si>
  <si>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</si>
  <si>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</si>
  <si>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</si>
  <si>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</si>
  <si>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</si>
  <si>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</si>
  <si>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</si>
  <si>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</si>
  <si>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</si>
  <si>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</si>
  <si>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</si>
  <si>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</si>
  <si>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</si>
  <si>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</si>
  <si>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</si>
  <si>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</si>
  <si>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</si>
  <si>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</si>
  <si>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</si>
  <si>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</si>
  <si>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</si>
  <si>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</si>
  <si>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</si>
  <si>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</si>
  <si>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</si>
  <si>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</si>
  <si>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</si>
  <si>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</si>
  <si>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</si>
  <si>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</si>
  <si>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</si>
  <si>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</si>
  <si>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</si>
  <si>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</si>
  <si>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</si>
  <si>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</si>
  <si>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</si>
  <si>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</si>
  <si>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</si>
  <si>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</si>
  <si>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</si>
  <si>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</si>
  <si>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</si>
  <si>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</si>
  <si>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</si>
  <si>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</si>
  <si>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</si>
  <si>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</si>
  <si>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</si>
  <si>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</si>
  <si>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</si>
  <si>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</si>
  <si>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</si>
  <si>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</si>
  <si>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</si>
  <si>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</si>
  <si>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</si>
  <si>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</si>
  <si>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</si>
  <si>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</si>
  <si>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</si>
  <si>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</si>
  <si>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</si>
  <si>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</si>
  <si>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</si>
  <si>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</si>
  <si>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</si>
  <si>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</si>
  <si>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</si>
  <si>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</si>
  <si>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</si>
  <si>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</si>
  <si>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</si>
  <si>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</si>
  <si>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</si>
  <si>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</si>
  <si>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</si>
  <si>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</si>
  <si>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</si>
  <si>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</si>
  <si>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</si>
  <si>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</si>
  <si>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</si>
  <si>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</si>
  <si>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</si>
  <si>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</si>
  <si>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</si>
  <si>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</si>
  <si>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</si>
  <si>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</si>
  <si>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</si>
  <si>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</si>
  <si>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</si>
  <si>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</si>
  <si>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</si>
  <si>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</si>
  <si>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</si>
  <si>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</si>
  <si>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</si>
  <si>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</si>
  <si>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</si>
  <si>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</si>
  <si>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</si>
  <si>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</si>
  <si>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</si>
  <si>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</si>
  <si>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</si>
  <si>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</si>
  <si>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</si>
  <si>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</si>
  <si>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</si>
  <si>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</si>
  <si>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</si>
  <si>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</si>
  <si>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</si>
  <si>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</si>
  <si>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</si>
  <si>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</si>
  <si>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</si>
  <si>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</si>
  <si>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</si>
  <si>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</si>
  <si>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</si>
  <si>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</si>
  <si>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</si>
  <si>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</si>
  <si>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</si>
  <si>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</si>
  <si>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</si>
  <si>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</si>
  <si>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</si>
  <si>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</si>
  <si>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</si>
  <si>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</si>
  <si>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</si>
  <si>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</si>
  <si>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</si>
  <si>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</si>
  <si>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</si>
  <si>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</si>
  <si>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</si>
  <si>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</si>
  <si>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</si>
  <si>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</si>
  <si>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</si>
  <si>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</si>
  <si>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</si>
  <si>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</si>
  <si>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</si>
  <si>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</si>
  <si>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</si>
  <si>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</si>
  <si>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</si>
  <si>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</si>
  <si>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</si>
  <si>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</si>
  <si>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</si>
  <si>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</si>
  <si>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</si>
  <si>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</si>
  <si>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</si>
  <si>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</si>
  <si>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</si>
  <si>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</si>
  <si>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</si>
  <si>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</si>
  <si>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</si>
  <si>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</si>
  <si>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</si>
  <si>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</si>
  <si>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</si>
  <si>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</si>
  <si>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</si>
  <si>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</si>
  <si>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</si>
  <si>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</si>
  <si>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</si>
  <si>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</si>
  <si>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</si>
  <si>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</si>
  <si>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</si>
  <si>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</si>
  <si>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</si>
  <si>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</si>
  <si>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</si>
  <si>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</si>
  <si>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</si>
  <si>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</si>
  <si>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</si>
  <si>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</si>
  <si>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</si>
  <si>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</si>
  <si>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</si>
  <si>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</si>
  <si>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</si>
  <si>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</si>
  <si>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</si>
  <si>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</si>
  <si>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</si>
  <si>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</si>
  <si>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</si>
  <si>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</si>
  <si>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</si>
  <si>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</si>
  <si>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</si>
  <si>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</si>
  <si>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</si>
  <si>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</si>
  <si>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</si>
  <si>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</si>
  <si>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</si>
  <si>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</si>
  <si>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</si>
  <si>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</si>
  <si>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</si>
  <si>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</si>
  <si>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</si>
  <si>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</si>
  <si>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</si>
  <si>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</si>
  <si>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</si>
  <si>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</si>
  <si>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</si>
  <si>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</si>
  <si>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</si>
  <si>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</si>
  <si>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</si>
  <si>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</si>
  <si>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</si>
  <si>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</si>
  <si>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</si>
  <si>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</si>
  <si>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</si>
  <si>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</si>
  <si>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</si>
  <si>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</si>
  <si>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</si>
  <si>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</si>
  <si>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</si>
  <si>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</si>
  <si>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</si>
  <si>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</si>
  <si>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</si>
  <si>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</si>
  <si>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</si>
  <si>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</si>
  <si>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</si>
  <si>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</si>
  <si>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</si>
  <si>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</si>
  <si>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</si>
  <si>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</si>
  <si>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</si>
  <si>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</si>
  <si>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</si>
  <si>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</si>
  <si>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</si>
  <si>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</si>
  <si>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</si>
  <si>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</si>
  <si>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</si>
  <si>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</si>
  <si>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</si>
  <si>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</si>
  <si>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</si>
  <si>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</si>
  <si>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</si>
  <si>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</si>
  <si>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</si>
  <si>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</si>
  <si>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</si>
  <si>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</si>
  <si>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</si>
  <si>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</si>
  <si>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</si>
  <si>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</si>
  <si>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</si>
  <si>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</si>
  <si>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</si>
  <si>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</si>
  <si>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</si>
  <si>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</si>
  <si>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</si>
  <si>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</si>
  <si>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</si>
  <si>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</si>
  <si>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</si>
  <si>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</si>
  <si>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</si>
  <si>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</si>
  <si>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</si>
  <si>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</si>
  <si>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</si>
  <si>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</si>
  <si>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</si>
  <si>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</si>
  <si>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</si>
  <si>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</si>
  <si>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</si>
  <si>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</si>
  <si>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</si>
  <si>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</si>
  <si>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</si>
  <si>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</si>
  <si>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</si>
  <si>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</si>
  <si>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</si>
  <si>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</si>
  <si>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</si>
  <si>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</si>
  <si>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</si>
  <si>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</si>
  <si>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</si>
  <si>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</si>
  <si>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</si>
  <si>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</si>
  <si>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</si>
  <si>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</si>
  <si>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</si>
  <si>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</si>
  <si>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</si>
  <si>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</si>
  <si>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</si>
  <si>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</si>
  <si>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</si>
  <si>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</si>
  <si>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</si>
  <si>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</si>
  <si>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</si>
  <si>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</si>
  <si>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</si>
  <si>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</si>
  <si>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</si>
  <si>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</si>
  <si>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</si>
  <si>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</si>
  <si>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</si>
  <si>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</si>
  <si>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</si>
  <si>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</si>
  <si>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</si>
  <si>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</si>
  <si>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</si>
  <si>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</si>
  <si>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</si>
  <si>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</si>
  <si>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</si>
  <si>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</si>
  <si>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</si>
  <si>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</si>
  <si>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</si>
  <si>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</si>
  <si>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</si>
  <si>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</si>
  <si>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</si>
  <si>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</si>
  <si>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</si>
  <si>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</si>
  <si>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</si>
  <si>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</si>
  <si>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</si>
  <si>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</si>
  <si>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</si>
  <si>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</si>
  <si>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</si>
  <si>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</si>
  <si>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</si>
  <si>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</si>
  <si>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</si>
  <si>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</si>
  <si>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</si>
  <si>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</si>
  <si>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</si>
  <si>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</si>
  <si>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</si>
  <si>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</si>
  <si>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</si>
  <si>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</si>
  <si>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</si>
  <si>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</si>
  <si>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</si>
  <si>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</si>
  <si>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</si>
  <si>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</si>
  <si>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</si>
  <si>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</si>
  <si>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</si>
  <si>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</si>
  <si>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</si>
  <si>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</si>
  <si>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</si>
  <si>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</si>
  <si>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</si>
  <si>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</si>
  <si>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</si>
  <si>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</si>
  <si>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</si>
  <si>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</si>
  <si>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</si>
  <si>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</si>
  <si>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</si>
  <si>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</si>
  <si>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</si>
  <si>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</si>
  <si>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</si>
  <si>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</si>
  <si>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</si>
  <si>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</si>
  <si>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</si>
  <si>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</si>
  <si>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</si>
  <si>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</si>
  <si>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</si>
  <si>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</si>
  <si>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</si>
  <si>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</si>
  <si>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</si>
  <si>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</si>
  <si>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</si>
  <si>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</si>
  <si>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</si>
  <si>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</si>
  <si>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</si>
  <si>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</si>
  <si>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</si>
  <si>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</si>
  <si>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</si>
  <si>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</si>
  <si>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</si>
  <si>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</si>
  <si>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</si>
  <si>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</si>
  <si>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</si>
  <si>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</si>
  <si>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</si>
  <si>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</si>
  <si>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</si>
  <si>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</si>
  <si>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</si>
  <si>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</si>
  <si>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</si>
  <si>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</si>
  <si>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</si>
  <si>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</si>
  <si>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</si>
  <si>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</si>
  <si>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</si>
  <si>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</si>
  <si>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</si>
  <si>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</si>
  <si>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</si>
  <si>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</si>
  <si>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</si>
  <si>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</si>
  <si>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</si>
  <si>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</si>
  <si>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</si>
  <si>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</si>
  <si>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</si>
  <si>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</si>
  <si>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</si>
  <si>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</si>
  <si>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</si>
  <si>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</si>
  <si>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</si>
  <si>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</si>
  <si>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</si>
  <si>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</si>
  <si>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</si>
  <si>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</si>
  <si>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</si>
  <si>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</si>
  <si>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</si>
  <si>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</si>
  <si>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</si>
  <si>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</si>
  <si>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</si>
  <si>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</si>
  <si>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</si>
  <si>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</si>
  <si>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</si>
  <si>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</si>
  <si>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</si>
  <si>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</si>
  <si>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</si>
  <si>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</si>
  <si>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</si>
  <si>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</si>
  <si>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</si>
  <si>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</si>
  <si>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</si>
  <si>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</si>
  <si>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</si>
  <si>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</si>
  <si>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</si>
  <si>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</si>
  <si>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</si>
  <si>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</si>
  <si>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</si>
  <si>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</si>
  <si>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</si>
  <si>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</si>
  <si>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</si>
  <si>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</si>
  <si>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</si>
  <si>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</si>
  <si>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</si>
  <si>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</si>
  <si>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</si>
  <si>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</si>
  <si>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</si>
  <si>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</si>
  <si>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</si>
  <si>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</si>
  <si>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</si>
  <si>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</si>
  <si>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</si>
  <si>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</si>
  <si>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</si>
  <si>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</si>
  <si>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</si>
  <si>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</si>
  <si>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</si>
  <si>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</si>
  <si>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</si>
  <si>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</si>
  <si>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</si>
  <si>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</si>
  <si>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</si>
  <si>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</si>
  <si>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</si>
  <si>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</si>
  <si>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</si>
  <si>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</si>
  <si>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</si>
  <si>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</si>
  <si>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</si>
  <si>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</si>
  <si>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</si>
  <si>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</si>
  <si>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</si>
  <si>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</si>
  <si>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</si>
  <si>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</si>
  <si>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</si>
  <si>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</si>
  <si>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</si>
  <si>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</si>
  <si>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</si>
  <si>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</si>
  <si>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</si>
  <si>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</si>
  <si>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</si>
  <si>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</si>
  <si>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</si>
  <si>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</si>
  <si>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</si>
  <si>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</si>
  <si>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</si>
  <si>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</si>
  <si>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</si>
  <si>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</si>
  <si>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</si>
  <si>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</si>
  <si>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</si>
  <si>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</si>
  <si>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</si>
  <si>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</si>
  <si>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</si>
  <si>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</si>
  <si>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</si>
  <si>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</si>
  <si>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</si>
  <si>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</si>
  <si>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</si>
  <si>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</si>
  <si>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</si>
  <si>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</si>
  <si>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</si>
  <si>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</si>
  <si>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</si>
  <si>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</si>
  <si>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</si>
  <si>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</si>
  <si>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</si>
  <si>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</si>
  <si>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</si>
  <si>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</si>
  <si>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</si>
  <si>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</si>
  <si>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</si>
  <si>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</si>
  <si>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</si>
  <si>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</si>
  <si>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</si>
  <si>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</si>
  <si>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</si>
  <si>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</si>
  <si>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</si>
  <si>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</si>
  <si>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</si>
  <si>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</si>
  <si>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</si>
  <si>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</si>
  <si>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</si>
  <si>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</si>
  <si>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</si>
  <si>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</si>
  <si>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</si>
  <si>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</si>
  <si>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</si>
  <si>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</si>
  <si>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</si>
  <si>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</si>
  <si>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</si>
  <si>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</si>
  <si>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</si>
  <si>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</si>
  <si>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</si>
  <si>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</si>
  <si>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</si>
  <si>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</si>
  <si>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</si>
  <si>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</si>
  <si>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</si>
  <si>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</si>
  <si>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</si>
  <si>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</si>
  <si>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</si>
  <si>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</si>
  <si>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</si>
  <si>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</si>
  <si>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</si>
  <si>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</si>
  <si>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</si>
  <si>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</si>
  <si>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</si>
  <si>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</si>
  <si>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</si>
  <si>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</si>
  <si>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</si>
  <si>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</si>
  <si>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</si>
  <si>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</si>
  <si>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</si>
  <si>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</si>
  <si>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</si>
  <si>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</si>
  <si>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</si>
  <si>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</si>
  <si>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</si>
  <si>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</si>
  <si>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</si>
  <si>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</si>
  <si>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</si>
  <si>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</si>
  <si>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</si>
  <si>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</si>
  <si>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</si>
  <si>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</si>
  <si>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</si>
  <si>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</si>
  <si>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</si>
  <si>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</si>
  <si>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</si>
  <si>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</si>
  <si>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</si>
  <si>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</si>
  <si>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</si>
  <si>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</si>
  <si>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</si>
  <si>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</si>
  <si>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</si>
  <si>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</si>
  <si>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</si>
  <si>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</si>
  <si>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</si>
  <si>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</si>
  <si>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</si>
  <si>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</si>
  <si>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</si>
  <si>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</si>
  <si>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</si>
  <si>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</si>
  <si>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</si>
  <si>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</si>
  <si>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</si>
  <si>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</si>
  <si>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</si>
  <si>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</si>
  <si>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</si>
  <si>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</si>
  <si>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</si>
  <si>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</si>
  <si>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</si>
  <si>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</si>
  <si>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</si>
  <si>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</si>
  <si>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</si>
  <si>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</si>
  <si>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</si>
  <si>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</si>
  <si>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</si>
  <si>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</si>
  <si>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</si>
  <si>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</si>
  <si>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</si>
  <si>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</si>
  <si>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</si>
  <si>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</si>
  <si>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</si>
  <si>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</si>
  <si>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</si>
  <si>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</si>
  <si>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</si>
  <si>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</si>
  <si>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</si>
  <si>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</si>
  <si>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</si>
  <si>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</si>
  <si>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</si>
  <si>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</si>
  <si>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</si>
  <si>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</si>
  <si>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</si>
  <si>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</si>
  <si>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</si>
  <si>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</si>
  <si>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</si>
  <si>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</si>
  <si>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</si>
  <si>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</si>
  <si>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</si>
  <si>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</si>
  <si>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</si>
  <si>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</si>
  <si>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</si>
  <si>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</si>
  <si>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</si>
  <si>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</si>
  <si>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</si>
  <si>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</si>
  <si>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</si>
  <si>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</si>
  <si>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</si>
  <si>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</si>
  <si>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</si>
  <si>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</si>
  <si>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</si>
  <si>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</si>
  <si>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</si>
  <si>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</si>
  <si>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</si>
  <si>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</si>
  <si>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</si>
  <si>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</si>
  <si>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</si>
  <si>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</si>
  <si>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</si>
  <si>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</si>
  <si>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</si>
  <si>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</si>
  <si>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</si>
  <si>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</si>
  <si>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</si>
  <si>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</si>
  <si>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</si>
  <si>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</si>
  <si>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</si>
  <si>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</si>
  <si>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</si>
  <si>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</si>
  <si>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</si>
  <si>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</si>
  <si>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</si>
  <si>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</si>
  <si>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</si>
  <si>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</si>
  <si>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</si>
  <si>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</si>
  <si>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</si>
  <si>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</si>
  <si>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</si>
  <si>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</si>
  <si>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</si>
  <si>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</si>
  <si>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</si>
  <si>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</si>
  <si>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</si>
  <si>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</si>
  <si>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</si>
  <si>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</si>
  <si>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</si>
  <si>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</si>
  <si>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</si>
  <si>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</si>
  <si>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</si>
  <si>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</si>
  <si>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</si>
  <si>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</si>
  <si>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</si>
  <si>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</si>
  <si>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</si>
  <si>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</si>
  <si>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</si>
  <si>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</si>
  <si>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</si>
  <si>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</si>
  <si>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</si>
  <si>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</si>
  <si>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</si>
  <si>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</si>
  <si>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</si>
  <si>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</si>
  <si>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</si>
  <si>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</si>
  <si>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</si>
  <si>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</si>
  <si>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</si>
  <si>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</si>
  <si>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</si>
  <si>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</si>
  <si>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</si>
  <si>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</si>
  <si>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</si>
  <si>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</si>
  <si>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</si>
  <si>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</si>
  <si>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</si>
  <si>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</si>
  <si>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</si>
  <si>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</si>
  <si>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</si>
  <si>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</si>
  <si>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</si>
  <si>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</si>
  <si>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</si>
  <si>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</si>
  <si>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</si>
  <si>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</si>
  <si>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</si>
  <si>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</si>
  <si>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</si>
  <si>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</si>
  <si>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</si>
  <si>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</si>
  <si>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</si>
  <si>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</si>
  <si>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</si>
  <si>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</si>
  <si>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</si>
  <si>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</si>
  <si>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</si>
  <si>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</si>
  <si>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</si>
  <si>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</si>
  <si>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</si>
  <si>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</si>
  <si>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</si>
  <si>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</si>
  <si>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</si>
  <si>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</si>
  <si>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</si>
  <si>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</si>
  <si>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</si>
  <si>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</si>
  <si>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</si>
  <si>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</si>
  <si>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</si>
  <si>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</si>
  <si>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</si>
  <si>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</si>
  <si>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</si>
  <si>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</si>
  <si>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</si>
  <si>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</si>
  <si>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</si>
  <si>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</si>
  <si>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</si>
  <si>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</si>
  <si>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</si>
  <si>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</si>
  <si>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</si>
  <si>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</si>
  <si>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</si>
  <si>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</si>
  <si>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</si>
  <si>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</si>
  <si>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</si>
  <si>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</si>
  <si>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</si>
  <si>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</si>
  <si>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</si>
  <si>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</si>
  <si>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</si>
  <si>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</si>
  <si>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</si>
  <si>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</si>
  <si>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</si>
  <si>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</si>
  <si>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</si>
  <si>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</si>
  <si>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</si>
  <si>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</si>
  <si>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</si>
  <si>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</si>
  <si>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</si>
  <si>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</si>
  <si>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</si>
  <si>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</si>
  <si>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</si>
  <si>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</si>
  <si>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</si>
  <si>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</si>
  <si>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</si>
  <si>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</si>
  <si>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</si>
  <si>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</si>
  <si>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</si>
  <si>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</si>
  <si>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</si>
  <si>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</si>
  <si>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</si>
  <si>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</si>
  <si>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</si>
  <si>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</si>
  <si>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</si>
  <si>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</si>
  <si>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</si>
  <si>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</si>
  <si>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</si>
  <si>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</si>
  <si>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</si>
  <si>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</si>
  <si>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</si>
  <si>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</si>
  <si>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</si>
  <si>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</si>
  <si>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</si>
  <si>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</si>
  <si>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</si>
  <si>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</si>
  <si>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</si>
  <si>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</si>
  <si>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</si>
  <si>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</si>
  <si>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</si>
  <si>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</si>
  <si>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</si>
  <si>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</si>
  <si>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</si>
  <si>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</si>
  <si>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</si>
  <si>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</si>
  <si>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</si>
  <si>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</si>
  <si>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</si>
  <si>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</si>
  <si>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</si>
  <si>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</si>
  <si>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</si>
  <si>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</si>
  <si>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</si>
  <si>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</si>
  <si>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</si>
  <si>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</si>
  <si>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</si>
  <si>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</si>
  <si>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</si>
  <si>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</si>
  <si>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</si>
  <si>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</si>
  <si>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</si>
  <si>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</si>
  <si>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</si>
  <si>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</si>
  <si>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</si>
  <si>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</si>
  <si>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</si>
  <si>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</si>
  <si>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</si>
  <si>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</si>
  <si>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</si>
  <si>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</si>
  <si>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</si>
  <si>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</si>
  <si>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</si>
  <si>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</si>
  <si>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</si>
  <si>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</si>
  <si>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</si>
  <si>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</si>
  <si>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</si>
  <si>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</si>
  <si>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</si>
  <si>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</si>
  <si>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</si>
  <si>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</si>
  <si>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</si>
  <si>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</si>
  <si>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</si>
  <si>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</si>
  <si>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</si>
  <si>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</si>
  <si>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</si>
  <si>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</si>
  <si>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</si>
  <si>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</si>
  <si>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</si>
  <si>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</si>
  <si>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</si>
  <si>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</si>
  <si>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</si>
  <si>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</si>
  <si>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</si>
  <si>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</si>
  <si>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</si>
  <si>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</si>
  <si>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</si>
  <si>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</si>
  <si>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</si>
  <si>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</si>
  <si>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</si>
  <si>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</si>
  <si>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</si>
  <si>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</si>
  <si>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</si>
  <si>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</si>
  <si>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</si>
  <si>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</si>
  <si>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</si>
  <si>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</si>
  <si>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</si>
  <si>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</si>
  <si>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</si>
  <si>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</si>
  <si>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</si>
  <si>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</si>
  <si>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</si>
  <si>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</si>
  <si>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</si>
  <si>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</si>
  <si>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</si>
  <si>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</si>
  <si>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</si>
  <si>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</si>
  <si>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</si>
  <si>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</si>
  <si>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</si>
  <si>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</si>
  <si>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</si>
  <si>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</si>
  <si>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</si>
  <si>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</si>
  <si>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</si>
  <si>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</si>
  <si>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</si>
  <si>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</si>
  <si>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</si>
  <si>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</si>
  <si>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</si>
  <si>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</si>
  <si>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</si>
  <si>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</si>
  <si>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</si>
  <si>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</si>
  <si>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</si>
  <si>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</si>
  <si>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</si>
  <si>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</si>
  <si>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</si>
  <si>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</si>
  <si>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</si>
  <si>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</si>
  <si>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</si>
  <si>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</si>
  <si>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</si>
  <si>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</si>
  <si>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</si>
  <si>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</si>
  <si>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</si>
  <si>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</si>
  <si>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</si>
  <si>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</si>
  <si>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</si>
  <si>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</si>
  <si>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</si>
  <si>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</si>
  <si>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</si>
  <si>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</si>
  <si>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</si>
  <si>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</si>
  <si>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</si>
  <si>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</si>
  <si>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</si>
  <si>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</si>
  <si>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</si>
  <si>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</si>
  <si>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</si>
  <si>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</si>
  <si>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</si>
  <si>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</si>
  <si>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</si>
  <si>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</si>
  <si>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</si>
  <si>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</si>
  <si>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</si>
  <si>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</si>
  <si>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</si>
  <si>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</si>
  <si>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</si>
  <si>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</si>
  <si>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</si>
  <si>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</si>
  <si>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</si>
  <si>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</si>
  <si>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</si>
  <si>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</si>
  <si>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</si>
  <si>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</si>
  <si>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</si>
  <si>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</si>
  <si>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</si>
  <si>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</si>
  <si>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</si>
  <si>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</si>
  <si>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</si>
  <si>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</si>
  <si>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</si>
  <si>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</si>
  <si>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</si>
  <si>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</si>
  <si>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</si>
  <si>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</si>
  <si>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</si>
  <si>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</si>
  <si>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</si>
  <si>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</si>
  <si>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</si>
  <si>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</si>
  <si>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</si>
  <si>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</si>
  <si>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</si>
  <si>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</si>
  <si>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</si>
  <si>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</si>
  <si>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</si>
  <si>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</si>
  <si>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</si>
  <si>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</si>
  <si>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</si>
  <si>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</si>
  <si>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</si>
  <si>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</si>
  <si>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</si>
  <si>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</si>
  <si>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</si>
  <si>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</si>
  <si>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</si>
  <si>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</si>
  <si>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</si>
  <si>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</si>
  <si>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</si>
  <si>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</si>
  <si>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</si>
  <si>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</si>
  <si>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</si>
  <si>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</si>
  <si>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</si>
  <si>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</si>
  <si>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</si>
  <si>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</si>
  <si>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</si>
  <si>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</si>
  <si>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</si>
  <si>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</si>
  <si>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</si>
  <si>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</si>
  <si>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</si>
  <si>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</si>
  <si>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</si>
  <si>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</si>
  <si>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</si>
  <si>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</si>
  <si>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</si>
  <si>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</si>
  <si>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</si>
  <si>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</si>
  <si>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</si>
  <si>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</si>
  <si>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</si>
  <si>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</si>
  <si>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</si>
  <si>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</si>
  <si>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</si>
  <si>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</si>
  <si>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</si>
  <si>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</si>
  <si>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</si>
  <si>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</si>
  <si>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</si>
  <si>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</si>
  <si>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</si>
  <si>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</si>
  <si>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</si>
  <si>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</si>
  <si>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</si>
  <si>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</si>
  <si>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</si>
  <si>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</si>
  <si>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</si>
  <si>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</si>
  <si>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</si>
  <si>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</si>
  <si>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</si>
  <si>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</si>
  <si>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</si>
  <si>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</si>
  <si>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</si>
  <si>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</si>
  <si>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</si>
  <si>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</si>
  <si>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</si>
  <si>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</si>
  <si>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</si>
  <si>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</si>
  <si>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</si>
  <si>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</si>
  <si>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</si>
  <si>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</si>
  <si>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</si>
  <si>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</si>
  <si>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</si>
  <si>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</si>
  <si>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</si>
  <si>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</si>
  <si>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</si>
  <si>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</si>
  <si>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</si>
  <si>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</si>
  <si>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</si>
  <si>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</si>
  <si>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</si>
  <si>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</si>
  <si>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</si>
  <si>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</si>
  <si>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</si>
  <si>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</si>
  <si>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</si>
  <si>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</si>
  <si>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</si>
  <si>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</si>
  <si>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</si>
  <si>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</si>
  <si>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</si>
  <si>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</si>
  <si>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</si>
  <si>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</si>
  <si>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</si>
  <si>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</si>
  <si>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</si>
  <si>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</si>
  <si>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</si>
  <si>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</si>
  <si>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</si>
  <si>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</si>
  <si>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</si>
  <si>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</si>
  <si>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</si>
  <si>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</si>
  <si>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</si>
  <si>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</si>
  <si>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</si>
  <si>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</si>
  <si>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</si>
  <si>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</si>
  <si>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</si>
  <si>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</si>
  <si>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</si>
  <si>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</si>
  <si>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</si>
  <si>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</si>
  <si>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</si>
  <si>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</si>
  <si>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</si>
  <si>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</si>
  <si>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</si>
  <si>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</si>
  <si>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</si>
  <si>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</si>
  <si>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</si>
  <si>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</si>
  <si>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</si>
  <si>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</si>
  <si>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</si>
  <si>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</si>
  <si>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</si>
  <si>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</si>
  <si>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</si>
  <si>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</si>
  <si>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</si>
  <si>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</si>
  <si>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</si>
  <si>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</si>
  <si>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</si>
  <si>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</si>
  <si>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</si>
  <si>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</si>
  <si>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</si>
  <si>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</si>
  <si>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</si>
  <si>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</si>
  <si>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</si>
  <si>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</si>
  <si>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</si>
  <si>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</si>
  <si>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</si>
  <si>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</si>
  <si>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</si>
  <si>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</si>
  <si>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</si>
  <si>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</si>
  <si>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</si>
  <si>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</si>
  <si>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</si>
  <si>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</si>
  <si>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</si>
  <si>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</si>
  <si>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</si>
  <si>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</si>
  <si>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</si>
  <si>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</si>
  <si>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</si>
  <si>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</si>
  <si>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</si>
  <si>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</si>
  <si>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</si>
  <si>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</si>
  <si>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</si>
  <si>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</si>
  <si>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</si>
  <si>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</si>
  <si>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</si>
  <si>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</si>
  <si>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</si>
  <si>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</si>
  <si>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</si>
  <si>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</si>
  <si>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</si>
  <si>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</si>
  <si>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</si>
  <si>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</si>
  <si>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</si>
  <si>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</si>
  <si>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</si>
  <si>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</si>
  <si>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</si>
  <si>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</si>
  <si>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</si>
  <si>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</si>
  <si>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</si>
  <si>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</si>
  <si>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</si>
  <si>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</si>
  <si>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</si>
  <si>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</si>
  <si>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</si>
  <si>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</si>
  <si>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</si>
  <si>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</si>
  <si>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</si>
  <si>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</si>
  <si>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</si>
  <si>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</si>
  <si>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</si>
  <si>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</si>
  <si>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</si>
  <si>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</si>
  <si>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</si>
  <si>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</si>
  <si>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</si>
  <si>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</si>
  <si>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</si>
  <si>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</si>
  <si>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</si>
  <si>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</si>
  <si>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</si>
  <si>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</si>
  <si>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</si>
  <si>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</si>
  <si>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</si>
  <si>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</si>
  <si>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</si>
  <si>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</si>
  <si>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</si>
  <si>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</si>
  <si>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</si>
  <si>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</si>
  <si>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</si>
  <si>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</si>
  <si>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</si>
  <si>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</si>
  <si>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</si>
  <si>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</si>
  <si>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</si>
  <si>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</si>
  <si>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</si>
  <si>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</si>
  <si>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</si>
  <si>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</si>
  <si>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</si>
  <si>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</si>
  <si>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</si>
  <si>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</si>
  <si>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</si>
  <si>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</si>
  <si>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</si>
  <si>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</si>
  <si>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</si>
  <si>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</si>
  <si>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</si>
  <si>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</si>
  <si>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</si>
  <si>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</si>
  <si>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</si>
  <si>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</si>
  <si>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</si>
  <si>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</si>
  <si>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</si>
  <si>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</si>
  <si>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</si>
  <si>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</si>
  <si>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</si>
  <si>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</si>
  <si>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</si>
  <si>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</si>
  <si>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</si>
  <si>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</si>
  <si>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</si>
  <si>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</si>
  <si>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</si>
  <si>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</si>
  <si>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</si>
  <si>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</si>
  <si>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</si>
  <si>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</si>
  <si>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</si>
  <si>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</si>
  <si>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</si>
  <si>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</si>
  <si>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</si>
  <si>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</si>
  <si>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</si>
  <si>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</si>
  <si>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</si>
  <si>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</si>
  <si>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</si>
  <si>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</si>
  <si>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</si>
  <si>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</si>
  <si>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</si>
  <si>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</si>
  <si>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</si>
  <si>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</si>
  <si>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</si>
  <si>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</si>
  <si>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</si>
  <si>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</si>
  <si>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</si>
  <si>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</si>
  <si>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</si>
  <si>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</si>
  <si>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</si>
  <si>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</si>
  <si>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</si>
  <si>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</si>
  <si>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</si>
  <si>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</si>
  <si>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</si>
  <si>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</si>
  <si>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</si>
  <si>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</si>
  <si>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</si>
  <si>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</si>
  <si>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</si>
  <si>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</si>
  <si>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</si>
  <si>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</si>
  <si>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</si>
  <si>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</si>
  <si>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</si>
  <si>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</si>
  <si>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</si>
  <si>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</si>
  <si>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</si>
  <si>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</si>
  <si>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</si>
  <si>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</si>
  <si>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</si>
  <si>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</si>
  <si>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</si>
  <si>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</si>
  <si>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</si>
  <si>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</si>
  <si>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</si>
  <si>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</si>
  <si>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</si>
  <si>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</si>
  <si>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</si>
  <si>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</si>
  <si>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</si>
  <si>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</si>
  <si>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</si>
  <si>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</si>
  <si>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</si>
  <si>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</si>
  <si>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</si>
  <si>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</si>
  <si>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</si>
  <si>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</si>
  <si>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</si>
  <si>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</si>
  <si>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</si>
  <si>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</si>
  <si>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</si>
  <si>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</si>
  <si>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</si>
  <si>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</si>
  <si>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</si>
  <si>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</si>
  <si>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</si>
  <si>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</si>
  <si>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</si>
  <si>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</si>
  <si>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</si>
  <si>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</si>
  <si>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</si>
  <si>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</si>
  <si>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</si>
  <si>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</si>
  <si>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</si>
  <si>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</si>
  <si>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</si>
  <si>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</si>
  <si>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</si>
  <si>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</si>
  <si>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</si>
  <si>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</si>
  <si>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</si>
  <si>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</si>
  <si>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</si>
  <si>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</si>
  <si>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</si>
  <si>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</si>
  <si>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</si>
  <si>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</si>
  <si>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</si>
  <si>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</si>
  <si>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</si>
  <si>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</si>
  <si>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</si>
  <si>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</si>
  <si>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</si>
  <si>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</si>
  <si>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</si>
  <si>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</si>
  <si>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</si>
  <si>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</si>
  <si>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</si>
  <si>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</si>
  <si>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</si>
  <si>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</si>
  <si>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</si>
  <si>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</si>
  <si>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</si>
  <si>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</si>
  <si>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</si>
  <si>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</si>
  <si>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</si>
  <si>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</si>
  <si>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</si>
  <si>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</si>
  <si>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</si>
  <si>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</si>
  <si>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</si>
  <si>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</si>
  <si>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</si>
  <si>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</si>
  <si>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</si>
  <si>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</si>
  <si>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</si>
  <si>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</si>
  <si>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</si>
  <si>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</si>
  <si>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</si>
  <si>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</si>
  <si>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</si>
  <si>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</si>
  <si>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</si>
  <si>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</si>
  <si>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</si>
  <si>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</si>
  <si>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</si>
  <si>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</si>
  <si>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</si>
  <si>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</si>
  <si>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</si>
  <si>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</si>
  <si>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</si>
  <si>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</si>
  <si>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</si>
  <si>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</si>
  <si>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</si>
  <si>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</si>
  <si>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</si>
  <si>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</si>
  <si>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</si>
  <si>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</si>
  <si>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</si>
  <si>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</si>
  <si>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</si>
  <si>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</si>
  <si>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</si>
  <si>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</si>
  <si>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</si>
  <si>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</si>
  <si>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</si>
  <si>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</si>
  <si>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</si>
  <si>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</si>
  <si>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</si>
  <si>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</si>
  <si>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</si>
  <si>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</si>
  <si>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</si>
  <si>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</si>
  <si>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</si>
  <si>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</si>
  <si>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</si>
  <si>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</si>
  <si>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</si>
  <si>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</si>
  <si>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</si>
  <si>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</si>
  <si>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</si>
  <si>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</si>
  <si>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</si>
  <si>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</si>
  <si>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</si>
  <si>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</si>
  <si>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</si>
  <si>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</si>
  <si>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</si>
  <si>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</si>
  <si>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</si>
  <si>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</si>
  <si>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</si>
  <si>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</si>
  <si>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</si>
  <si>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</si>
  <si>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</si>
  <si>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</si>
  <si>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</si>
  <si>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</si>
  <si>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</si>
  <si>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</si>
  <si>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</si>
  <si>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</si>
  <si>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</si>
  <si>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</si>
  <si>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</si>
  <si>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</si>
  <si>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</si>
  <si>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</si>
  <si>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</si>
  <si>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</si>
  <si>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</si>
  <si>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</si>
  <si>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</si>
  <si>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</si>
  <si>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</si>
  <si>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</si>
  <si>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</si>
  <si>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</si>
  <si>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</si>
  <si>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</si>
  <si>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</si>
  <si>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</si>
  <si>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</si>
  <si>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</si>
  <si>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</si>
  <si>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</si>
  <si>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</si>
  <si>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</si>
  <si>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</si>
  <si>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</si>
  <si>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</si>
  <si>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</si>
  <si>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</si>
  <si>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</si>
  <si>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</si>
  <si>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</si>
  <si>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</si>
  <si>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</si>
  <si>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</si>
  <si>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</si>
  <si>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</si>
  <si>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</si>
  <si>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</si>
  <si>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</si>
  <si>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</si>
  <si>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</si>
  <si>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</si>
  <si>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</si>
  <si>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</si>
  <si>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</si>
  <si>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</si>
  <si>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</si>
  <si>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</si>
  <si>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</si>
  <si>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</si>
  <si>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</si>
  <si>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</si>
  <si>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</si>
  <si>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</si>
  <si>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</si>
  <si>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</si>
  <si>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</si>
  <si>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</si>
  <si>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</si>
  <si>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</si>
  <si>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</si>
  <si>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</si>
  <si>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</si>
  <si>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</si>
  <si>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</si>
  <si>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</si>
  <si>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</si>
  <si>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</si>
  <si>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</si>
  <si>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</si>
  <si>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</si>
  <si>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</si>
  <si>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</si>
  <si>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</si>
  <si>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</si>
  <si>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</si>
  <si>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</si>
  <si>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</si>
  <si>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</si>
  <si>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</si>
  <si>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</si>
  <si>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</si>
  <si>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</si>
  <si>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</si>
  <si>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</si>
  <si>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</si>
  <si>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</si>
  <si>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</si>
  <si>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</si>
  <si>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</si>
  <si>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</si>
  <si>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</si>
  <si>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</si>
  <si>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</si>
  <si>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</si>
  <si>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</si>
  <si>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</si>
  <si>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</si>
  <si>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</si>
  <si>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</si>
  <si>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</si>
  <si>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</si>
  <si>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</si>
  <si>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</si>
  <si>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</si>
  <si>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</si>
  <si>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</si>
  <si>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</si>
  <si>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</si>
  <si>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</si>
  <si>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</si>
  <si>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</si>
  <si>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</si>
  <si>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</si>
  <si>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</si>
  <si>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</si>
  <si>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</si>
  <si>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</si>
  <si>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</si>
  <si>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</si>
  <si>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</si>
  <si>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</si>
  <si>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</si>
  <si>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</si>
  <si>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</si>
  <si>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</si>
  <si>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</si>
  <si>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</si>
  <si>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</si>
  <si>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</si>
  <si>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</si>
  <si>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</si>
  <si>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</si>
  <si>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</si>
  <si>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</si>
  <si>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</si>
  <si>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</si>
  <si>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</si>
  <si>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</si>
  <si>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</si>
  <si>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</si>
  <si>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</si>
  <si>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</si>
  <si>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</si>
  <si>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</si>
  <si>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</si>
  <si>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</si>
  <si>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</si>
  <si>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</si>
  <si>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</si>
  <si>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</si>
  <si>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</si>
  <si>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</si>
  <si>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</si>
  <si>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</si>
  <si>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</si>
  <si>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</si>
  <si>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</si>
  <si>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</si>
  <si>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</si>
  <si>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</si>
  <si>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</si>
  <si>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</si>
  <si>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</si>
  <si>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</si>
  <si>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</si>
  <si>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</si>
  <si>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</si>
  <si>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</si>
  <si>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</si>
  <si>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</si>
  <si>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</si>
  <si>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</si>
  <si>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</si>
  <si>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</si>
  <si>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</si>
  <si>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</si>
  <si>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</si>
  <si>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</si>
  <si>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</si>
  <si>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</si>
  <si>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</si>
  <si>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</si>
  <si>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</si>
  <si>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</si>
  <si>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</si>
  <si>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</si>
  <si>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</si>
  <si>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</si>
  <si>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</si>
  <si>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</si>
  <si>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</si>
  <si>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</si>
  <si>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</si>
  <si>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</si>
  <si>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</si>
  <si>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</si>
  <si>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</si>
  <si>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</si>
  <si>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</si>
  <si>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</si>
  <si>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</si>
  <si>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</si>
  <si>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</si>
  <si>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</si>
  <si>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</si>
  <si>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</si>
  <si>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</si>
  <si>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</si>
  <si>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</si>
  <si>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</si>
  <si>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</si>
  <si>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</si>
  <si>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</si>
  <si>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</si>
  <si>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</si>
  <si>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</si>
  <si>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</si>
  <si>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</si>
  <si>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</si>
  <si>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</si>
  <si>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</si>
  <si>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</si>
  <si>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</si>
  <si>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</si>
  <si>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</si>
  <si>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</si>
  <si>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</si>
  <si>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</si>
  <si>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</si>
  <si>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</si>
  <si>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</si>
  <si>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</si>
  <si>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</si>
  <si>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</si>
  <si>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</si>
  <si>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</si>
  <si>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</si>
  <si>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</si>
  <si>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</si>
  <si>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</si>
  <si>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</si>
  <si>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</si>
  <si>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</si>
  <si>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</si>
  <si>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</si>
  <si>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</si>
  <si>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</si>
  <si>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</si>
  <si>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</si>
  <si>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</si>
  <si>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</si>
  <si>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</si>
  <si>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</si>
  <si>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</si>
  <si>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</si>
  <si>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</si>
  <si>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</si>
  <si>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</si>
  <si>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</si>
  <si>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</si>
  <si>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</si>
  <si>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</si>
  <si>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</si>
  <si>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</si>
  <si>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</si>
  <si>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</si>
  <si>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</si>
  <si>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</si>
  <si>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</si>
  <si>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</si>
  <si>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</si>
  <si>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</si>
  <si>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</si>
  <si>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</si>
  <si>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</si>
  <si>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</si>
  <si>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</si>
  <si>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</si>
  <si>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</si>
  <si>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</si>
  <si>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</si>
  <si>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</si>
  <si>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</si>
  <si>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</si>
  <si>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</si>
  <si>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</si>
  <si>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</si>
  <si>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</si>
  <si>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</si>
  <si>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</si>
  <si>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</si>
  <si>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</si>
  <si>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</si>
  <si>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</si>
  <si>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</si>
  <si>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</si>
  <si>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</si>
  <si>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</si>
  <si>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</si>
  <si>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</si>
  <si>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</si>
  <si>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</si>
  <si>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</si>
  <si>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</si>
  <si>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</si>
  <si>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</si>
  <si>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</si>
  <si>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</si>
  <si>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</si>
  <si>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</si>
  <si>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</si>
  <si>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</si>
  <si>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</si>
  <si>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</si>
  <si>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</si>
  <si>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</si>
  <si>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</si>
  <si>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</si>
  <si>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</si>
  <si>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</si>
  <si>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</si>
  <si>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</si>
  <si>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</si>
  <si>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</si>
  <si>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</si>
  <si>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</si>
  <si>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</si>
  <si>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</si>
  <si>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</si>
  <si>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</si>
  <si>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</si>
  <si>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</si>
  <si>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</si>
  <si>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</si>
  <si>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</si>
  <si>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</si>
  <si>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</si>
  <si>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</si>
  <si>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</si>
  <si>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</si>
  <si>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</si>
  <si>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</si>
  <si>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</si>
  <si>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</si>
  <si>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</si>
  <si>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</si>
  <si>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</si>
  <si>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</si>
  <si>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</si>
  <si>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</si>
  <si>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</si>
  <si>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</si>
  <si>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</si>
  <si>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</si>
  <si>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</si>
  <si>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</si>
  <si>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</si>
  <si>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</si>
  <si>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</si>
  <si>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</si>
  <si>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</si>
  <si>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</si>
  <si>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</si>
  <si>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</si>
  <si>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</si>
  <si>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</si>
  <si>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</si>
  <si>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</si>
  <si>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</si>
  <si>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</si>
  <si>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</si>
  <si>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</si>
  <si>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</si>
  <si>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</si>
  <si>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</si>
  <si>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</si>
  <si>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</si>
  <si>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</si>
  <si>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</si>
  <si>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</si>
  <si>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</si>
  <si>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</si>
  <si>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</si>
  <si>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</si>
  <si>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</si>
  <si>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</si>
  <si>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</si>
  <si>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</si>
  <si>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</si>
  <si>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</si>
  <si>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</si>
  <si>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</si>
  <si>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</si>
  <si>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</si>
  <si>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</si>
  <si>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</si>
  <si>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</si>
  <si>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</si>
  <si>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</si>
  <si>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</si>
  <si>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</si>
  <si>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</si>
  <si>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</si>
  <si>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</si>
  <si>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</si>
  <si>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</si>
  <si>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</si>
  <si>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</si>
  <si>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</si>
  <si>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</si>
  <si>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</si>
  <si>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</si>
  <si>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</si>
  <si>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</si>
  <si>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</si>
  <si>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</si>
  <si>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</si>
  <si>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</si>
  <si>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</si>
  <si>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</si>
  <si>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</si>
  <si>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</si>
  <si>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</si>
  <si>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</si>
  <si>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</si>
  <si>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</si>
  <si>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</si>
  <si>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</si>
  <si>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</si>
  <si>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</si>
  <si>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</si>
  <si>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</si>
  <si>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</si>
  <si>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</si>
  <si>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</si>
  <si>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</si>
  <si>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</si>
  <si>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</si>
  <si>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</si>
  <si>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</si>
  <si>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</si>
  <si>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</si>
  <si>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</si>
  <si>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</si>
  <si>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</si>
  <si>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</si>
  <si>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</si>
  <si>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</si>
  <si>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</si>
  <si>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</si>
  <si>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</si>
  <si>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</si>
  <si>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</si>
  <si>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</si>
  <si>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</si>
  <si>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</si>
  <si>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</si>
  <si>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</si>
  <si>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</si>
  <si>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</si>
  <si>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</si>
  <si>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</si>
  <si>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</si>
  <si>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</si>
  <si>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</si>
  <si>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</si>
  <si>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</si>
  <si>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</si>
  <si>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</si>
  <si>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</si>
  <si>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</si>
  <si>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</si>
  <si>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</si>
  <si>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</si>
  <si>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</si>
  <si>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</si>
  <si>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</si>
  <si>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</si>
  <si>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</si>
  <si>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</si>
  <si>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</si>
  <si>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</si>
  <si>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</si>
  <si>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</si>
  <si>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</si>
  <si>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</si>
  <si>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</si>
  <si>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</si>
  <si>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</si>
  <si>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</si>
  <si>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</si>
  <si>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</si>
  <si>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</si>
  <si>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</si>
  <si>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</si>
  <si>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</si>
  <si>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</si>
  <si>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</si>
  <si>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</si>
  <si>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</si>
  <si>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</si>
  <si>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</si>
  <si>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</si>
  <si>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</si>
  <si>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</si>
  <si>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</si>
  <si>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</si>
  <si>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</si>
  <si>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</si>
  <si>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</si>
  <si>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</si>
  <si>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</si>
  <si>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</si>
  <si>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</si>
  <si>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</si>
  <si>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</si>
  <si>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</si>
  <si>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</si>
  <si>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</si>
  <si>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</si>
  <si>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</si>
  <si>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</si>
  <si>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</si>
  <si>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</si>
  <si>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</si>
  <si>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</si>
  <si>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</si>
  <si>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</si>
  <si>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</si>
  <si>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</si>
  <si>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</si>
  <si>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</si>
  <si>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</si>
  <si>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</si>
  <si>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</si>
  <si>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</si>
  <si>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</si>
  <si>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</si>
  <si>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</si>
  <si>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</si>
  <si>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</si>
  <si>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</si>
  <si>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</si>
  <si>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</si>
  <si>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</si>
  <si>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</si>
  <si>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</si>
  <si>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</si>
  <si>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</si>
  <si>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</si>
  <si>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</si>
  <si>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</si>
  <si>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</si>
  <si>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</si>
  <si>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</si>
  <si>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</si>
  <si>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</si>
  <si>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</si>
  <si>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</si>
  <si>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</si>
  <si>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</si>
  <si>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</si>
  <si>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</si>
  <si>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</si>
  <si>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</si>
  <si>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</si>
  <si>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</si>
  <si>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</si>
  <si>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</si>
  <si>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</si>
  <si>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</si>
  <si>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</si>
  <si>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</si>
  <si>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</si>
  <si>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</si>
  <si>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</si>
  <si>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</si>
  <si>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</si>
  <si>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</si>
  <si>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</si>
  <si>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</si>
  <si>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</si>
  <si>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</si>
  <si>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</si>
  <si>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</si>
  <si>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</si>
  <si>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</si>
  <si>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</si>
  <si>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</si>
  <si>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</si>
  <si>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</si>
  <si>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</si>
  <si>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</si>
  <si>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</si>
  <si>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</si>
  <si>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</si>
  <si>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</si>
  <si>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</si>
  <si>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</si>
  <si>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</si>
  <si>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</si>
  <si>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</si>
  <si>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</si>
  <si>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</si>
  <si>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</si>
  <si>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</si>
  <si>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</si>
  <si>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</si>
  <si>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</si>
  <si>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</si>
  <si>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</si>
  <si>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</si>
  <si>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</si>
  <si>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</si>
  <si>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</si>
  <si>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</si>
  <si>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</si>
  <si>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</si>
  <si>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</si>
  <si>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</si>
  <si>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</si>
  <si>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</si>
  <si>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</si>
  <si>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</si>
  <si>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</si>
  <si>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</si>
  <si>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</si>
  <si>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</si>
  <si>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</si>
  <si>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</si>
  <si>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</si>
  <si>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</si>
  <si>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</si>
  <si>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</si>
  <si>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</si>
  <si>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</si>
  <si>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</si>
  <si>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</si>
  <si>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</si>
  <si>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</si>
  <si>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</si>
  <si>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</si>
  <si>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</si>
  <si>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</si>
  <si>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</si>
  <si>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</si>
  <si>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</si>
  <si>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</si>
  <si>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</si>
  <si>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</si>
  <si>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</si>
  <si>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</si>
  <si>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</si>
  <si>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</si>
  <si>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</si>
  <si>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</si>
  <si>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</si>
  <si>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</si>
  <si>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</si>
  <si>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</si>
  <si>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</si>
  <si>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</si>
  <si>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</si>
  <si>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</si>
  <si>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</si>
  <si>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</si>
  <si>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</si>
  <si>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</si>
  <si>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</si>
  <si>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</si>
  <si>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</si>
  <si>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</si>
  <si>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</si>
  <si>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</si>
  <si>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</si>
  <si>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</si>
  <si>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</si>
  <si>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</si>
  <si>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</si>
  <si>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</si>
  <si>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</si>
  <si>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</si>
  <si>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</si>
  <si>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</si>
  <si>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</si>
  <si>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</si>
  <si>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</si>
  <si>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</si>
  <si>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</si>
  <si>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</si>
  <si>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</si>
  <si>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</si>
  <si>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</si>
  <si>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</si>
  <si>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</si>
  <si>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</si>
  <si>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</si>
  <si>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</si>
  <si>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</si>
  <si>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</si>
  <si>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</si>
  <si>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</si>
  <si>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</si>
  <si>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</si>
  <si>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</si>
  <si>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</si>
  <si>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</si>
  <si>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</si>
  <si>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</si>
  <si>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</si>
  <si>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</si>
  <si>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</si>
  <si>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</si>
  <si>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</si>
  <si>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</si>
  <si>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</si>
  <si>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</si>
  <si>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</si>
  <si>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</si>
  <si>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</si>
  <si>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</si>
  <si>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</si>
  <si>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</si>
  <si>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</si>
  <si>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</si>
  <si>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</si>
  <si>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</si>
  <si>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</si>
  <si>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</si>
  <si>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</si>
  <si>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</si>
  <si>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</si>
  <si>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</si>
  <si>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</si>
  <si>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</si>
  <si>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</si>
  <si>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</si>
  <si>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</si>
  <si>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</si>
  <si>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</si>
  <si>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</si>
  <si>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</si>
  <si>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</si>
  <si>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</si>
  <si>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</si>
  <si>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</si>
  <si>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</si>
  <si>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</si>
  <si>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</si>
  <si>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</si>
  <si>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</si>
  <si>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</si>
  <si>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</si>
  <si>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</si>
  <si>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</si>
  <si>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</si>
  <si>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</si>
  <si>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</si>
  <si>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</si>
  <si>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</si>
  <si>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</si>
  <si>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</si>
  <si>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</si>
  <si>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</si>
  <si>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</si>
  <si>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</si>
  <si>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</si>
  <si>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</si>
  <si>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</si>
  <si>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</si>
  <si>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</si>
  <si>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</si>
  <si>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</si>
  <si>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</si>
  <si>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</si>
  <si>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</si>
  <si>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</si>
  <si>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</si>
  <si>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</si>
  <si>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</si>
  <si>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</si>
  <si>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</si>
  <si>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</si>
  <si>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</si>
  <si>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</si>
  <si>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</si>
  <si>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</si>
  <si>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</si>
  <si>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</si>
  <si>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</si>
  <si>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</si>
  <si>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</si>
  <si>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</si>
  <si>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</si>
  <si>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</si>
  <si>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</si>
  <si>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</si>
  <si>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</si>
  <si>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</si>
  <si>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</si>
  <si>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</si>
  <si>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</si>
  <si>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</si>
  <si>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</si>
  <si>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</si>
  <si>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</si>
  <si>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</si>
  <si>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</si>
  <si>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</si>
  <si>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</si>
  <si>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</si>
  <si>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</si>
  <si>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</si>
  <si>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</si>
  <si>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</si>
  <si>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</si>
  <si>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</si>
  <si>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</si>
  <si>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</si>
  <si>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</si>
  <si>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</si>
  <si>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</si>
  <si>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</si>
  <si>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</si>
  <si>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</si>
  <si>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</si>
  <si>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</si>
  <si>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</si>
  <si>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</si>
  <si>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</si>
  <si>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</si>
  <si>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</si>
  <si>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</si>
  <si>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</si>
  <si>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</si>
  <si>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</si>
  <si>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</si>
  <si>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</si>
  <si>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</si>
  <si>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</si>
  <si>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</si>
  <si>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</si>
  <si>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</si>
  <si>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</si>
  <si>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</si>
  <si>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</si>
  <si>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</si>
  <si>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</si>
  <si>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</si>
  <si>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</si>
  <si>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</si>
  <si>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</si>
  <si>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</si>
  <si>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</si>
  <si>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</si>
  <si>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</si>
  <si>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</si>
  <si>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</si>
  <si>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</si>
  <si>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</si>
  <si>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</si>
  <si>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</si>
  <si>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</si>
  <si>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</si>
  <si>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</si>
  <si>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</si>
  <si>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</si>
  <si>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</si>
  <si>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</si>
  <si>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</si>
  <si>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</si>
  <si>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</si>
  <si>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</si>
  <si>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</si>
  <si>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</si>
  <si>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</si>
  <si>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</si>
  <si>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</si>
  <si>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</si>
  <si>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</si>
  <si>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</si>
  <si>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</si>
  <si>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</si>
  <si>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</si>
  <si>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</si>
  <si>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</si>
  <si>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</si>
  <si>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</si>
  <si>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</si>
  <si>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</si>
  <si>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</si>
  <si>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</si>
  <si>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</si>
  <si>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</si>
  <si>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</si>
  <si>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</si>
  <si>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</si>
  <si>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</si>
  <si>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</si>
  <si>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</si>
  <si>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</si>
  <si>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</si>
  <si>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</si>
  <si>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</si>
  <si>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</si>
  <si>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</si>
  <si>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</si>
  <si>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</si>
  <si>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</si>
  <si>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</si>
  <si>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</si>
  <si>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</si>
  <si>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</si>
  <si>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</si>
  <si>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</si>
  <si>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</si>
  <si>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</si>
  <si>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</si>
  <si>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</si>
  <si>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</si>
  <si>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</si>
  <si>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</si>
  <si>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</si>
  <si>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</si>
  <si>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</si>
  <si>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</si>
  <si>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</si>
  <si>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</si>
  <si>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</si>
  <si>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</si>
  <si>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</si>
  <si>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</si>
  <si>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</si>
  <si>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</si>
  <si>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</si>
  <si>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</si>
  <si>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</si>
  <si>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</si>
  <si>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</si>
  <si>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</si>
  <si>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</si>
  <si>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</si>
  <si>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</si>
  <si>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</si>
  <si>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</si>
  <si>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</si>
  <si>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</si>
  <si>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</si>
  <si>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</si>
  <si>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</si>
  <si>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</si>
  <si>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</si>
  <si>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</si>
  <si>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</si>
  <si>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</si>
  <si>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</si>
  <si>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</si>
  <si>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</si>
  <si>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</si>
  <si>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</si>
  <si>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</si>
  <si>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</si>
  <si>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</si>
  <si>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</si>
  <si>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</si>
  <si>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</si>
  <si>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</si>
  <si>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</si>
  <si>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</si>
  <si>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</si>
  <si>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</si>
  <si>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</si>
  <si>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</si>
  <si>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</si>
  <si>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</si>
  <si>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</si>
  <si>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</si>
  <si>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</si>
  <si>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</si>
  <si>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</si>
  <si>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</si>
  <si>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</si>
  <si>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</si>
  <si>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</si>
  <si>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</si>
  <si>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</si>
  <si>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</si>
  <si>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</si>
  <si>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</si>
  <si>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</si>
  <si>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</si>
  <si>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</si>
  <si>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</si>
  <si>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</si>
  <si>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</si>
  <si>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</si>
  <si>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</si>
  <si>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</si>
  <si>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</si>
  <si>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</si>
  <si>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</si>
  <si>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</si>
  <si>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</si>
  <si>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</si>
  <si>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</si>
  <si>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</si>
  <si>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</si>
  <si>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</si>
  <si>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</si>
  <si>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</si>
  <si>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</si>
  <si>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</si>
  <si>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</si>
  <si>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</si>
  <si>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</si>
  <si>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</si>
  <si>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</si>
  <si>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</si>
  <si>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</si>
  <si>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</si>
  <si>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</si>
  <si>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</si>
  <si>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</si>
  <si>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</si>
  <si>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</si>
  <si>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</si>
  <si>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</si>
  <si>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</si>
  <si>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</si>
  <si>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</si>
  <si>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</si>
  <si>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</si>
  <si>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</si>
  <si>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</si>
  <si>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</si>
  <si>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</si>
  <si>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</si>
  <si>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</si>
  <si>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</si>
  <si>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</si>
  <si>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</si>
  <si>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</si>
  <si>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</si>
  <si>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</si>
  <si>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</si>
  <si>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</si>
  <si>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</si>
  <si>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</si>
  <si>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</si>
  <si>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</si>
  <si>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</si>
  <si>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</si>
  <si>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</si>
  <si>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</si>
  <si>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</si>
  <si>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</si>
  <si>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</si>
  <si>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</si>
  <si>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</si>
  <si>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</si>
  <si>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</si>
  <si>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</si>
  <si>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</si>
  <si>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</si>
  <si>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</si>
  <si>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</si>
  <si>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</si>
  <si>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</si>
  <si>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</si>
  <si>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</si>
  <si>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</si>
  <si>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</si>
  <si>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</si>
  <si>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</si>
  <si>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</si>
  <si>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</si>
  <si>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</si>
  <si>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</si>
  <si>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</si>
  <si>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</si>
  <si>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</si>
  <si>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</si>
  <si>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</si>
  <si>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</si>
  <si>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</si>
  <si>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</si>
  <si>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</si>
  <si>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</si>
  <si>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</si>
  <si>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</si>
  <si>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</si>
  <si>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</si>
  <si>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</si>
  <si>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</si>
  <si>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</si>
  <si>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</si>
  <si>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</si>
  <si>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</si>
  <si>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</si>
  <si>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</si>
  <si>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</si>
  <si>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</si>
  <si>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</si>
  <si>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</si>
  <si>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</si>
  <si>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</si>
  <si>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</si>
  <si>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</si>
  <si>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</si>
  <si>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</si>
  <si>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</si>
  <si>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</si>
  <si>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</si>
  <si>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</si>
  <si>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</si>
  <si>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</si>
  <si>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</si>
  <si>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</si>
  <si>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</si>
  <si>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</si>
  <si>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</si>
  <si>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</si>
  <si>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</si>
  <si>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</si>
  <si>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</si>
  <si>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</si>
  <si>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</si>
  <si>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</si>
  <si>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</si>
  <si>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</si>
  <si>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</si>
  <si>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</si>
  <si>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</si>
  <si>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</si>
  <si>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</si>
  <si>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</si>
  <si>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</si>
  <si>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</si>
  <si>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</si>
  <si>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</si>
  <si>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</si>
  <si>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</si>
  <si>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</si>
  <si>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</si>
  <si>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</si>
  <si>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</si>
  <si>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</si>
  <si>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</si>
  <si>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</si>
  <si>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</si>
  <si>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</si>
  <si>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</si>
  <si>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</si>
  <si>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</si>
  <si>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</si>
  <si>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</si>
  <si>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</si>
  <si>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</si>
  <si>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</si>
  <si>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</si>
  <si>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</si>
  <si>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</si>
  <si>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</si>
  <si>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</si>
  <si>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</si>
  <si>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</si>
  <si>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</si>
  <si>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</si>
  <si>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</si>
  <si>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</si>
  <si>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</si>
  <si>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</si>
  <si>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</si>
  <si>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</si>
  <si>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</si>
  <si>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</si>
  <si>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</si>
  <si>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</si>
  <si>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</si>
  <si>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</si>
  <si>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</si>
  <si>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</si>
  <si>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</si>
  <si>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</si>
  <si>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</si>
  <si>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</si>
  <si>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</si>
  <si>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</si>
  <si>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</si>
  <si>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</si>
  <si>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</si>
  <si>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</si>
  <si>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</si>
  <si>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</si>
  <si>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</si>
  <si>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</si>
  <si>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</si>
  <si>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</si>
  <si>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</si>
  <si>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</si>
  <si>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</si>
  <si>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</si>
  <si>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</si>
  <si>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</si>
  <si>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</si>
  <si>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</si>
  <si>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</si>
  <si>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</si>
  <si>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</si>
  <si>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</si>
  <si>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</si>
  <si>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</si>
  <si>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</si>
  <si>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</si>
  <si>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</si>
  <si>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</si>
  <si>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</si>
  <si>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</si>
  <si>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</si>
  <si>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</si>
  <si>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</si>
  <si>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</si>
  <si>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</si>
  <si>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</si>
  <si>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</si>
  <si>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</si>
  <si>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</si>
  <si>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</si>
  <si>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</si>
  <si>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</si>
  <si>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</si>
  <si>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</si>
  <si>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</si>
  <si>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</si>
  <si>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</si>
  <si>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</si>
  <si>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</si>
  <si>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</si>
  <si>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</si>
  <si>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</si>
  <si>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</si>
  <si>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</si>
  <si>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</si>
  <si>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</si>
  <si>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</si>
  <si>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</si>
  <si>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</si>
  <si>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</si>
  <si>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</si>
  <si>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</si>
  <si>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</si>
  <si>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</si>
  <si>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</si>
  <si>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</si>
  <si>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</si>
  <si>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</si>
  <si>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</si>
  <si>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</si>
  <si>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</si>
  <si>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</si>
  <si>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</si>
  <si>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</si>
  <si>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</si>
  <si>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</si>
  <si>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</si>
  <si>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</si>
  <si>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</si>
  <si>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</si>
  <si>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</si>
  <si>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</si>
  <si>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</si>
  <si>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</si>
  <si>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</si>
  <si>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</si>
  <si>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</si>
  <si>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</si>
  <si>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</si>
  <si>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</si>
  <si>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</si>
  <si>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</si>
  <si>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</si>
  <si>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</si>
  <si>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</si>
  <si>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</si>
  <si>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</si>
  <si>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</si>
  <si>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</si>
  <si>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</si>
  <si>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</si>
  <si>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</si>
  <si>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</si>
  <si>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</si>
  <si>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</si>
  <si>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</si>
  <si>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</si>
  <si>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</si>
  <si>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</si>
  <si>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</si>
  <si>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</si>
  <si>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</si>
  <si>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</si>
  <si>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</si>
  <si>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</si>
  <si>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</si>
  <si>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</si>
  <si>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</si>
  <si>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</si>
  <si>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</si>
  <si>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</si>
  <si>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</si>
  <si>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</si>
  <si>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</si>
  <si>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</si>
  <si>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</si>
  <si>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</si>
  <si>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</si>
  <si>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</si>
  <si>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</si>
  <si>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</si>
  <si>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</si>
  <si>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</si>
  <si>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</si>
  <si>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</si>
  <si>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</si>
  <si>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</si>
  <si>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</si>
  <si>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</si>
  <si>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</si>
  <si>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</si>
  <si>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</si>
  <si>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</si>
  <si>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</si>
  <si>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</si>
  <si>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</si>
  <si>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</si>
  <si>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</si>
  <si>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</si>
  <si>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</si>
  <si>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</si>
  <si>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</si>
  <si>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</si>
  <si>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</si>
  <si>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</si>
  <si>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</si>
  <si>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</si>
  <si>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</si>
  <si>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</si>
  <si>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</si>
  <si>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</si>
  <si>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</si>
  <si>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</si>
  <si>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</si>
  <si>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</si>
  <si>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</si>
  <si>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</si>
  <si>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</si>
  <si>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</si>
  <si>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</si>
  <si>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</si>
  <si>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</si>
  <si>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</si>
  <si>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</si>
  <si>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</si>
  <si>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</si>
  <si>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</si>
  <si>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</si>
  <si>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</si>
  <si>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</si>
  <si>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</si>
  <si>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</si>
  <si>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</si>
  <si>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</si>
  <si>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</si>
  <si>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</si>
  <si>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</si>
  <si>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</si>
  <si>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</si>
  <si>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</si>
  <si>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</si>
  <si>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</si>
  <si>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</si>
  <si>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</si>
  <si>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</si>
  <si>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</si>
  <si>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</si>
  <si>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</si>
  <si>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</si>
  <si>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</si>
  <si>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</si>
  <si>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</si>
  <si>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</si>
  <si>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</si>
  <si>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</si>
  <si>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</si>
  <si>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</si>
  <si>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</si>
  <si>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</si>
  <si>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</si>
  <si>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</si>
  <si>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</si>
  <si>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</si>
  <si>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</si>
  <si>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</si>
  <si>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</si>
  <si>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</si>
  <si>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</si>
  <si>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</si>
  <si>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</si>
  <si>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</si>
  <si>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</si>
  <si>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</si>
  <si>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</si>
  <si>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</si>
  <si>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</si>
  <si>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</si>
  <si>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</si>
  <si>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</si>
  <si>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</si>
  <si>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</si>
  <si>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</si>
  <si>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</si>
  <si>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</si>
  <si>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</si>
  <si>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</si>
  <si>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</si>
  <si>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</si>
  <si>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</si>
  <si>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</si>
  <si>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</si>
  <si>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</si>
  <si>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</si>
  <si>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</si>
  <si>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</si>
  <si>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</si>
  <si>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</si>
  <si>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</si>
  <si>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</si>
  <si>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</si>
  <si>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</si>
  <si>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</si>
  <si>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</si>
  <si>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</si>
  <si>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</si>
  <si>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</si>
  <si>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</si>
  <si>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</si>
  <si>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</si>
  <si>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</si>
  <si>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</si>
  <si>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</si>
  <si>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</si>
  <si>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</si>
  <si>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</si>
  <si>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</si>
  <si>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</si>
  <si>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</si>
  <si>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</si>
  <si>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</si>
  <si>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</si>
  <si>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</si>
  <si>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</si>
  <si>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</si>
  <si>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</si>
  <si>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</si>
  <si>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</si>
  <si>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</si>
  <si>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</si>
  <si>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</si>
  <si>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</si>
  <si>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</si>
  <si>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</si>
  <si>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</si>
  <si>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</si>
  <si>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</si>
  <si>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</si>
  <si>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</si>
  <si>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</si>
  <si>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</si>
  <si>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</si>
  <si>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</si>
  <si>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</si>
  <si>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</si>
  <si>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</si>
  <si>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</si>
  <si>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</si>
  <si>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</si>
  <si>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</si>
  <si>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</si>
  <si>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</si>
  <si>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</si>
  <si>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</si>
  <si>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</si>
  <si>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</si>
  <si>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</si>
  <si>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</si>
  <si>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</si>
  <si>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</si>
  <si>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</si>
  <si>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</si>
  <si>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</si>
  <si>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</si>
  <si>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</si>
  <si>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</si>
  <si>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</si>
  <si>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</si>
  <si>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</si>
  <si>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</si>
  <si>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</si>
  <si>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</si>
  <si>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</si>
  <si>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</si>
  <si>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</si>
  <si>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</si>
  <si>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</si>
  <si>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</si>
  <si>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</si>
  <si>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</si>
  <si>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</si>
  <si>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</si>
  <si>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</si>
  <si>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</si>
  <si>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</si>
  <si>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</si>
  <si>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</si>
  <si>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</si>
  <si>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</si>
  <si>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</si>
  <si>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</si>
  <si>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</si>
  <si>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</si>
  <si>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</si>
  <si>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</si>
  <si>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</si>
  <si>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</si>
  <si>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</si>
  <si>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</si>
  <si>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</si>
  <si>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</si>
  <si>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</si>
  <si>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</si>
  <si>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</si>
  <si>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</si>
  <si>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</si>
  <si>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</si>
  <si>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</si>
  <si>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</si>
  <si>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</si>
  <si>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</si>
  <si>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</si>
  <si>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</si>
  <si>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</si>
  <si>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</si>
  <si>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</si>
  <si>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</si>
  <si>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</si>
  <si>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</si>
  <si>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</si>
  <si>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</si>
  <si>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</si>
  <si>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</si>
  <si>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</si>
  <si>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</si>
  <si>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</si>
  <si>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</si>
  <si>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</si>
  <si>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</si>
  <si>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</si>
  <si>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</si>
  <si>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</si>
  <si>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</si>
  <si>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</si>
  <si>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</si>
  <si>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</si>
  <si>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</si>
  <si>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</si>
  <si>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</si>
  <si>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</si>
  <si>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</si>
  <si>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</si>
  <si>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</si>
  <si>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</si>
  <si>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</si>
  <si>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</si>
  <si>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</si>
  <si>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</si>
  <si>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</si>
  <si>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</si>
  <si>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</si>
  <si>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</si>
  <si>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</si>
  <si>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</si>
  <si>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</si>
  <si>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</si>
  <si>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</si>
  <si>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</si>
  <si>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</si>
  <si>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</si>
  <si>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</si>
  <si>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</si>
  <si>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</si>
  <si>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</si>
  <si>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</si>
  <si>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</si>
  <si>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</si>
  <si>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</si>
  <si>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</si>
  <si>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</si>
  <si>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</si>
  <si>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</si>
  <si>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</si>
  <si>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</si>
  <si>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</si>
  <si>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</si>
  <si>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</si>
  <si>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</si>
  <si>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</si>
  <si>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</si>
  <si>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</si>
  <si>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</si>
  <si>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</si>
  <si>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</si>
  <si>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</si>
  <si>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</si>
  <si>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</si>
  <si>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</si>
  <si>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</si>
  <si>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</si>
  <si>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</si>
  <si>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</si>
  <si>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</si>
  <si>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</si>
  <si>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</si>
  <si>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</si>
  <si>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</si>
  <si>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</si>
  <si>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</si>
  <si>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</si>
  <si>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</si>
  <si>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</si>
  <si>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</si>
  <si>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</si>
  <si>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</si>
  <si>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</si>
  <si>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</si>
  <si>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</si>
  <si>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</si>
  <si>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</si>
  <si>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</si>
  <si>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</si>
  <si>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</si>
  <si>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</si>
  <si>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</si>
  <si>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</si>
  <si>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</si>
  <si>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</si>
  <si>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</si>
  <si>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</si>
  <si>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</si>
  <si>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</si>
  <si>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</si>
  <si>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</si>
  <si>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</si>
  <si>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</si>
  <si>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</si>
  <si>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</si>
  <si>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</si>
  <si>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</si>
  <si>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</si>
  <si>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</si>
  <si>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</si>
  <si>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</si>
  <si>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</si>
  <si>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</si>
  <si>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</si>
  <si>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</si>
  <si>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</si>
  <si>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</si>
  <si>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</si>
  <si>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</si>
  <si>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</si>
  <si>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</si>
  <si>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</si>
  <si>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</si>
  <si>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</si>
  <si>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</si>
  <si>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</si>
  <si>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</si>
  <si>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</si>
  <si>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</si>
  <si>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</si>
  <si>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</si>
  <si>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</si>
  <si>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</si>
  <si>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</si>
  <si>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</si>
  <si>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</si>
  <si>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</si>
  <si>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</si>
  <si>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</si>
  <si>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</si>
  <si>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</si>
  <si>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</si>
  <si>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</si>
  <si>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</si>
  <si>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</si>
  <si>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</si>
  <si>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</si>
  <si>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</si>
  <si>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</si>
  <si>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</si>
  <si>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</si>
  <si>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</si>
  <si>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</si>
  <si>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</si>
  <si>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</si>
  <si>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</si>
  <si>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</si>
  <si>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</si>
  <si>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</si>
  <si>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</si>
  <si>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</si>
  <si>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</si>
  <si>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</si>
  <si>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</si>
  <si>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</si>
  <si>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</si>
  <si>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</si>
  <si>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</si>
  <si>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</si>
  <si>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</si>
  <si>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</si>
  <si>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</si>
  <si>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</si>
  <si>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</si>
  <si>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</si>
  <si>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</si>
  <si>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</si>
  <si>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</si>
  <si>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</si>
  <si>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</si>
  <si>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</si>
  <si>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</si>
  <si>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</si>
  <si>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</si>
  <si>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</si>
  <si>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</si>
  <si>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</si>
  <si>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</si>
  <si>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</si>
  <si>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</si>
  <si>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</si>
  <si>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</si>
  <si>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</si>
  <si>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</si>
  <si>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</si>
  <si>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</si>
  <si>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</si>
  <si>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</si>
  <si>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</si>
  <si>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</si>
  <si>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</si>
  <si>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</si>
  <si>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</si>
  <si>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</si>
  <si>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</si>
  <si>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</si>
  <si>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</si>
  <si>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</si>
  <si>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</si>
  <si>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</si>
  <si>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</si>
  <si>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</si>
  <si>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</si>
  <si>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</si>
  <si>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</si>
  <si>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</si>
  <si>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</si>
  <si>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</si>
  <si>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</si>
  <si>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</si>
  <si>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</si>
  <si>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</si>
  <si>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</si>
  <si>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</si>
  <si>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</si>
  <si>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</si>
  <si>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</si>
  <si>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</si>
  <si>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</si>
  <si>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</si>
  <si>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</si>
  <si>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</si>
  <si>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</si>
  <si>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</si>
  <si>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</si>
  <si>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</si>
  <si>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</si>
  <si>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</si>
  <si>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</si>
  <si>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</si>
  <si>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</si>
  <si>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</si>
  <si>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</si>
  <si>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</si>
  <si>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</si>
  <si>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</si>
  <si>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</si>
  <si>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</si>
  <si>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</si>
  <si>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</si>
  <si>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</si>
  <si>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</si>
  <si>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</si>
  <si>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</si>
  <si>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</si>
  <si>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</si>
  <si>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</si>
  <si>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</si>
  <si>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</si>
  <si>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</si>
  <si>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</si>
  <si>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</si>
  <si>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</si>
  <si>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</si>
  <si>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</si>
  <si>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</si>
  <si>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</si>
  <si>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</si>
  <si>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</si>
  <si>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</si>
  <si>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</si>
  <si>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</si>
  <si>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</si>
  <si>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</si>
  <si>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</si>
  <si>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</si>
  <si>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</si>
  <si>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</si>
  <si>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</si>
  <si>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</si>
  <si>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</si>
  <si>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</si>
  <si>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</si>
  <si>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</si>
  <si>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</si>
  <si>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</si>
  <si>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</si>
  <si>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</si>
  <si>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</si>
  <si>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</si>
  <si>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</si>
  <si>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</si>
  <si>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</si>
  <si>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</si>
  <si>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</si>
  <si>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</si>
  <si>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</si>
  <si>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</si>
  <si>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</si>
  <si>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</si>
  <si>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</si>
  <si>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</si>
  <si>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</si>
  <si>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</si>
  <si>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</si>
  <si>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</si>
  <si>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</si>
  <si>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</si>
  <si>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</si>
  <si>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</si>
  <si>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</si>
  <si>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</si>
  <si>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</si>
  <si>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</si>
  <si>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</si>
  <si>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</si>
  <si>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</si>
  <si>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</si>
  <si>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</si>
  <si>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</si>
  <si>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</si>
  <si>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</si>
  <si>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</si>
  <si>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</si>
  <si>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</si>
  <si>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</si>
  <si>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</si>
  <si>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</si>
  <si>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</si>
  <si>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</si>
  <si>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</si>
  <si>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</si>
  <si>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</si>
  <si>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</si>
  <si>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</si>
  <si>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</si>
  <si>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</si>
  <si>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</si>
  <si>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</si>
  <si>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</si>
  <si>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</si>
  <si>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</si>
  <si>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</si>
  <si>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</si>
  <si>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</si>
  <si>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</si>
  <si>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</si>
  <si>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</si>
  <si>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</si>
  <si>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</si>
  <si>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</si>
  <si>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</si>
  <si>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</si>
  <si>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</si>
  <si>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</si>
  <si>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</si>
  <si>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</si>
  <si>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</si>
  <si>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</si>
  <si>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</si>
  <si>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</si>
  <si>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</si>
  <si>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</si>
  <si>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</si>
  <si>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</si>
  <si>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</si>
  <si>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</si>
  <si>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</si>
  <si>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</si>
  <si>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</si>
  <si>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</si>
  <si>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</si>
  <si>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</si>
  <si>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</si>
  <si>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</si>
  <si>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</si>
  <si>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</si>
  <si>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</si>
  <si>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</si>
  <si>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</si>
  <si>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</si>
  <si>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</si>
  <si>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</si>
  <si>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</si>
  <si>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</si>
  <si>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</si>
  <si>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</si>
  <si>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</si>
  <si>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</si>
  <si>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</si>
  <si>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</si>
  <si>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</si>
  <si>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</si>
  <si>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</si>
  <si>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</si>
  <si>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</si>
  <si>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</si>
  <si>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</si>
  <si>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</si>
  <si>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</si>
  <si>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</si>
  <si>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</si>
  <si>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</si>
  <si>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</si>
  <si>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</si>
  <si>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</si>
  <si>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</si>
  <si>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</si>
  <si>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</si>
  <si>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</si>
  <si>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</si>
  <si>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</si>
  <si>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</si>
  <si>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</si>
  <si>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</si>
  <si>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</si>
  <si>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</si>
  <si>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</si>
  <si>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</si>
  <si>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</si>
  <si>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</si>
  <si>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</si>
  <si>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</si>
  <si>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</si>
  <si>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</si>
  <si>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</si>
  <si>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</si>
  <si>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</si>
  <si>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</si>
  <si>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</si>
  <si>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</si>
  <si>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</si>
  <si>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</si>
  <si>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</si>
  <si>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</si>
  <si>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</si>
  <si>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</si>
  <si>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</si>
  <si>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</si>
  <si>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</si>
  <si>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</si>
  <si>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</si>
  <si>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</si>
  <si>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</si>
  <si>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</si>
  <si>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</si>
  <si>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</si>
  <si>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</si>
  <si>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</si>
  <si>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</si>
  <si>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</si>
  <si>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</si>
  <si>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</si>
  <si>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</si>
  <si>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</si>
  <si>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</si>
  <si>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</si>
  <si>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</si>
  <si>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</si>
  <si>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</si>
  <si>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</si>
  <si>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</si>
  <si>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</si>
  <si>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</si>
  <si>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</si>
  <si>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</si>
  <si>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</si>
  <si>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</si>
  <si>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</si>
  <si>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</si>
  <si>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</si>
  <si>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</si>
  <si>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</si>
  <si>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</si>
  <si>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</si>
  <si>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</si>
  <si>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</si>
  <si>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</si>
  <si>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</si>
  <si>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</si>
  <si>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</si>
  <si>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</si>
  <si>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</si>
  <si>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</si>
  <si>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</si>
  <si>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</si>
  <si>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</si>
  <si>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</si>
  <si>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</si>
  <si>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</si>
  <si>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</si>
  <si>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</si>
  <si>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</si>
  <si>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</si>
  <si>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</si>
  <si>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</si>
  <si>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</si>
  <si>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</si>
  <si>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</si>
  <si>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</si>
  <si>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</si>
  <si>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</si>
  <si>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</si>
  <si>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</si>
  <si>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</si>
  <si>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</si>
  <si>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</si>
  <si>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</si>
  <si>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</si>
  <si>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</si>
  <si>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</si>
  <si>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</si>
  <si>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</si>
  <si>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</si>
  <si>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</si>
  <si>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</si>
  <si>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</si>
  <si>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</si>
  <si>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</si>
  <si>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</si>
  <si>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</si>
  <si>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</si>
  <si>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</si>
  <si>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</si>
  <si>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</si>
  <si>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</si>
  <si>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</si>
  <si>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</si>
  <si>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</si>
  <si>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</si>
  <si>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</si>
  <si>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</si>
  <si>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</si>
  <si>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</si>
  <si>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</si>
  <si>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</si>
  <si>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</si>
  <si>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</si>
  <si>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</si>
  <si>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</si>
  <si>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</si>
  <si>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</si>
  <si>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</si>
  <si>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</si>
  <si>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</si>
  <si>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</si>
  <si>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</si>
  <si>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</si>
  <si>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</si>
  <si>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</si>
  <si>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</si>
  <si>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</si>
  <si>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</si>
  <si>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</si>
  <si>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</si>
  <si>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</si>
  <si>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</si>
  <si>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</si>
  <si>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</si>
  <si>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</si>
  <si>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</si>
  <si>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</si>
  <si>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</si>
  <si>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</si>
  <si>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</si>
  <si>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</si>
  <si>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</si>
  <si>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</si>
  <si>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</si>
  <si>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</si>
  <si>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</si>
  <si>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</si>
  <si>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</si>
  <si>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</si>
  <si>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</si>
  <si>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</si>
  <si>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</si>
  <si>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</si>
  <si>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</si>
  <si>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</si>
  <si>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</si>
  <si>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</si>
  <si>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</si>
  <si>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</si>
  <si>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</si>
  <si>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</si>
  <si>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</si>
  <si>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</si>
  <si>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</si>
  <si>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</si>
  <si>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</si>
  <si>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</si>
  <si>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</si>
  <si>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</si>
  <si>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</si>
  <si>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</si>
  <si>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</si>
  <si>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</si>
  <si>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</si>
  <si>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</si>
  <si>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</si>
  <si>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</si>
  <si>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</si>
  <si>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</si>
  <si>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</si>
  <si>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</si>
  <si>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</si>
  <si>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</si>
  <si>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</si>
  <si>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</si>
  <si>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</si>
  <si>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</si>
  <si>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</si>
  <si>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</si>
  <si>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</si>
  <si>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</si>
  <si>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</si>
  <si>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</si>
  <si>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</si>
  <si>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</si>
  <si>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</si>
  <si>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</si>
  <si>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</si>
  <si>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</si>
  <si>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</si>
  <si>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</si>
  <si>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</si>
  <si>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</si>
  <si>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</si>
  <si>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</si>
  <si>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</si>
  <si>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</si>
  <si>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</si>
  <si>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</si>
  <si>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</si>
  <si>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</si>
  <si>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</si>
  <si>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</si>
  <si>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</si>
  <si>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</si>
  <si>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</si>
  <si>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</si>
  <si>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</si>
  <si>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</si>
  <si>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</si>
  <si>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</si>
  <si>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</si>
  <si>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</si>
  <si>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</si>
  <si>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</si>
  <si>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</si>
  <si>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</si>
  <si>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</si>
  <si>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</si>
  <si>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</si>
  <si>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</si>
  <si>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</si>
  <si>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</si>
  <si>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</si>
  <si>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</si>
  <si>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</si>
  <si>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</si>
  <si>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</si>
  <si>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</si>
  <si>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</si>
  <si>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</si>
  <si>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</si>
  <si>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</si>
  <si>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</si>
  <si>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</si>
  <si>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</si>
  <si>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</si>
  <si>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</si>
  <si>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</si>
  <si>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</si>
  <si>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</si>
  <si>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</si>
  <si>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</si>
  <si>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</si>
  <si>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</si>
  <si>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</si>
  <si>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</si>
  <si>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</si>
  <si>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</si>
  <si>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</si>
  <si>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</si>
  <si>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</si>
  <si>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</si>
  <si>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</si>
  <si>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</si>
  <si>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</si>
  <si>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</si>
  <si>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</si>
  <si>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</si>
  <si>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</si>
  <si>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</si>
  <si>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</si>
  <si>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</si>
  <si>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</si>
  <si>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</si>
  <si>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</si>
  <si>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</si>
  <si>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</si>
  <si>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</si>
  <si>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</si>
  <si>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</si>
  <si>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</si>
  <si>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</si>
  <si>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</si>
  <si>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</si>
  <si>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</si>
  <si>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</si>
  <si>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</si>
  <si>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</si>
  <si>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</si>
  <si>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</si>
  <si>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</si>
  <si>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</si>
  <si>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</si>
  <si>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</si>
  <si>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</si>
  <si>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</si>
  <si>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</si>
  <si>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</si>
  <si>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</si>
  <si>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</si>
  <si>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</si>
  <si>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</si>
  <si>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</si>
  <si>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</si>
  <si>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</si>
  <si>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</si>
  <si>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</si>
  <si>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</si>
  <si>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</si>
  <si>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</si>
  <si>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</si>
  <si>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</si>
  <si>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</si>
  <si>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</si>
  <si>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</si>
  <si>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</si>
  <si>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</si>
  <si>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</si>
  <si>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</si>
  <si>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</si>
  <si>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</si>
  <si>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</si>
  <si>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</si>
  <si>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</si>
  <si>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</si>
  <si>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</si>
  <si>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</si>
  <si>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</si>
  <si>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</si>
  <si>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</si>
  <si>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</si>
  <si>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</si>
  <si>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</si>
  <si>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</si>
  <si>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</si>
  <si>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</si>
  <si>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</si>
  <si>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</si>
  <si>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</si>
  <si>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</si>
  <si>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</si>
  <si>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</si>
  <si>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</si>
  <si>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</si>
  <si>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</si>
  <si>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</si>
  <si>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</si>
  <si>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</si>
  <si>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</si>
  <si>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</si>
  <si>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</si>
  <si>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</si>
  <si>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</si>
  <si>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</si>
  <si>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</si>
  <si>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</si>
  <si>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</si>
  <si>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</si>
  <si>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</si>
  <si>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</si>
  <si>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</si>
  <si>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</si>
  <si>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</si>
  <si>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</si>
  <si>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</si>
  <si>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</si>
  <si>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</si>
  <si>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</si>
  <si>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</si>
  <si>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</si>
  <si>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</si>
  <si>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</si>
  <si>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</si>
  <si>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</si>
  <si>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</si>
  <si>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</si>
  <si>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</si>
  <si>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</si>
  <si>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</si>
  <si>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</si>
  <si>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</si>
  <si>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</si>
  <si>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</si>
  <si>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</si>
  <si>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</si>
  <si>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</si>
  <si>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</si>
  <si>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</si>
  <si>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</si>
  <si>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</si>
  <si>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</si>
  <si>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</si>
  <si>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</si>
  <si>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</si>
  <si>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</si>
  <si>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</si>
  <si>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</si>
  <si>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</si>
  <si>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</si>
  <si>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</si>
  <si>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</si>
  <si>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</si>
  <si>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</si>
  <si>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</si>
  <si>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</si>
  <si>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</si>
  <si>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</si>
  <si>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</si>
  <si>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</si>
  <si>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</si>
  <si>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</si>
  <si>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</si>
  <si>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</si>
  <si>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</si>
  <si>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</si>
  <si>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</si>
  <si>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</si>
  <si>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</si>
  <si>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</si>
  <si>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</si>
  <si>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</si>
  <si>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</si>
  <si>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</si>
  <si>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</si>
  <si>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</si>
  <si>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</si>
  <si>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</si>
  <si>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</si>
  <si>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</si>
  <si>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</si>
  <si>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</si>
  <si>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</si>
  <si>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</si>
  <si>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</si>
  <si>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</si>
  <si>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</si>
  <si>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</si>
  <si>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</si>
  <si>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</si>
  <si>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</si>
  <si>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</si>
  <si>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</si>
  <si>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</si>
  <si>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</si>
  <si>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</si>
  <si>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</si>
  <si>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</si>
  <si>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</si>
  <si>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</si>
  <si>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</si>
  <si>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</si>
  <si>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</si>
  <si>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</si>
  <si>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</si>
  <si>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</si>
  <si>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</si>
  <si>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</si>
  <si>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</si>
  <si>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</si>
  <si>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</si>
  <si>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</si>
  <si>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</si>
  <si>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</si>
  <si>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</si>
  <si>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</si>
  <si>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</si>
  <si>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</si>
  <si>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</si>
  <si>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</si>
  <si>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</si>
  <si>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</si>
  <si>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</si>
  <si>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</si>
  <si>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</si>
  <si>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</si>
  <si>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</si>
  <si>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</si>
  <si>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</si>
  <si>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</si>
  <si>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</si>
  <si>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</si>
  <si>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</si>
  <si>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</si>
  <si>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</si>
  <si>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</si>
  <si>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</si>
  <si>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</si>
  <si>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</si>
  <si>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</si>
  <si>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</si>
  <si>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</si>
  <si>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</si>
  <si>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</si>
  <si>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</si>
  <si>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</si>
  <si>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</si>
  <si>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</si>
  <si>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</si>
  <si>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</si>
  <si>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</si>
  <si>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</si>
  <si>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</si>
  <si>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</si>
  <si>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</si>
  <si>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</si>
  <si>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</si>
  <si>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</si>
  <si>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</si>
  <si>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</si>
  <si>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</si>
  <si>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</si>
  <si>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</si>
  <si>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</si>
  <si>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</si>
  <si>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</si>
  <si>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</si>
  <si>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</si>
  <si>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</si>
  <si>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</si>
  <si>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</si>
  <si>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</si>
  <si>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</si>
  <si>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</si>
  <si>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</si>
  <si>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</si>
  <si>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</si>
  <si>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</si>
  <si>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</si>
  <si>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</si>
  <si>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</si>
  <si>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</si>
  <si>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</si>
  <si>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</si>
  <si>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</si>
  <si>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</si>
  <si>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</si>
  <si>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</si>
  <si>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</si>
  <si>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</si>
  <si>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</si>
  <si>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</si>
  <si>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</si>
  <si>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</si>
  <si>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</si>
  <si>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</si>
  <si>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</si>
  <si>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</si>
  <si>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</si>
  <si>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</si>
  <si>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</si>
  <si>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</si>
  <si>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</si>
  <si>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</si>
  <si>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</si>
  <si>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</si>
  <si>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</si>
  <si>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</si>
  <si>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</si>
  <si>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</si>
  <si>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</si>
  <si>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</si>
  <si>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</si>
  <si>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</si>
  <si>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</si>
  <si>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</si>
  <si>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</si>
  <si>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</si>
  <si>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</si>
  <si>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</si>
  <si>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</si>
  <si>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</si>
  <si>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</si>
  <si>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</si>
  <si>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</si>
  <si>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</si>
  <si>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</si>
  <si>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</si>
  <si>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</si>
  <si>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</si>
  <si>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</si>
  <si>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</si>
  <si>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</si>
  <si>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</si>
  <si>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</si>
  <si>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</si>
  <si>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</si>
  <si>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</si>
  <si>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</si>
  <si>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</si>
  <si>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</si>
  <si>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</si>
  <si>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</si>
  <si>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</si>
  <si>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</si>
  <si>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</si>
  <si>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</si>
  <si>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</si>
  <si>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</si>
  <si>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</si>
  <si>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</si>
  <si>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</si>
  <si>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</si>
  <si>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</si>
  <si>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</si>
  <si>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</si>
  <si>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</si>
  <si>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</si>
  <si>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</si>
  <si>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</si>
  <si>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</si>
  <si>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</si>
  <si>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</si>
  <si>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</si>
  <si>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</si>
  <si>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</si>
  <si>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</si>
  <si>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</si>
  <si>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</si>
  <si>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</si>
  <si>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</si>
  <si>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</si>
  <si>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</si>
  <si>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</si>
  <si>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</si>
  <si>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</si>
  <si>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</si>
  <si>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</si>
  <si>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</si>
  <si>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</si>
  <si>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</si>
  <si>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</si>
  <si>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</si>
  <si>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</si>
  <si>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</si>
  <si>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</si>
  <si>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</si>
  <si>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</si>
  <si>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</si>
  <si>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</si>
  <si>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</si>
  <si>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</si>
  <si>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</si>
  <si>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</si>
  <si>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</si>
  <si>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</si>
  <si>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</si>
  <si>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</si>
  <si>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</si>
  <si>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</si>
  <si>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</si>
  <si>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</si>
  <si>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</si>
  <si>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</si>
  <si>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</si>
  <si>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</si>
  <si>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</si>
  <si>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</si>
  <si>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</si>
  <si>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</si>
  <si>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</si>
  <si>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</si>
  <si>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</si>
  <si>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</si>
  <si>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</si>
  <si>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</si>
  <si>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</si>
  <si>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</si>
  <si>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</si>
  <si>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</si>
  <si>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</si>
  <si>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</si>
  <si>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</si>
  <si>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</si>
  <si>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</si>
  <si>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</si>
  <si>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</si>
  <si>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</si>
  <si>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</si>
  <si>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</si>
  <si>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</si>
  <si>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</si>
  <si>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</si>
  <si>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</si>
  <si>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</si>
  <si>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</si>
  <si>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</si>
  <si>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</si>
  <si>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</si>
  <si>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</si>
  <si>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</si>
  <si>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</si>
  <si>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</si>
  <si>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</si>
  <si>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</si>
  <si>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</si>
  <si>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</si>
  <si>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</si>
  <si>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</si>
  <si>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</si>
  <si>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</si>
  <si>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</si>
  <si>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</si>
  <si>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</si>
  <si>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</si>
  <si>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</si>
  <si>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</si>
  <si>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</si>
  <si>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</si>
  <si>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</si>
  <si>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</si>
  <si>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</si>
  <si>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</si>
  <si>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</si>
  <si>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</si>
  <si>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</si>
  <si>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</si>
  <si>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</si>
  <si>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</si>
  <si>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</si>
  <si>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</si>
  <si>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</si>
  <si>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</si>
  <si>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</si>
  <si>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</si>
  <si>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</si>
  <si>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</si>
  <si>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</si>
  <si>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</si>
  <si>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</si>
  <si>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</si>
  <si>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</si>
  <si>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</si>
  <si>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</si>
  <si>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</si>
  <si>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</si>
  <si>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</si>
  <si>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</si>
  <si>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</si>
  <si>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</si>
  <si>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</si>
  <si>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</si>
  <si>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</si>
  <si>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</si>
  <si>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</si>
  <si>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</si>
  <si>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</si>
  <si>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</si>
  <si>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</si>
  <si>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</si>
  <si>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</si>
  <si>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</si>
  <si>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</si>
  <si>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</si>
  <si>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</si>
  <si>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</si>
  <si>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</si>
  <si>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</si>
  <si>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</si>
  <si>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</si>
  <si>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</si>
  <si>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</si>
  <si>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</si>
  <si>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</si>
  <si>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</si>
  <si>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</si>
  <si>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</si>
  <si>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</si>
  <si>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</si>
  <si>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</si>
  <si>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</si>
  <si>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</si>
  <si>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</si>
  <si>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</si>
  <si>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</si>
  <si>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</si>
  <si>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</si>
  <si>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</si>
  <si>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</si>
  <si>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</si>
  <si>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</si>
  <si>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</si>
  <si>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</si>
  <si>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</si>
  <si>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</si>
  <si>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</si>
  <si>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</si>
  <si>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</si>
  <si>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</si>
  <si>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</si>
  <si>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</si>
  <si>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</si>
  <si>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</si>
  <si>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</si>
  <si>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</si>
  <si>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</si>
  <si>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</si>
  <si>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</si>
  <si>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</si>
  <si>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</si>
  <si>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</si>
  <si>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</si>
  <si>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</si>
  <si>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</si>
  <si>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</si>
  <si>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</si>
  <si>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</si>
  <si>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</si>
  <si>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</si>
  <si>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</si>
  <si>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</si>
  <si>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</si>
  <si>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</si>
  <si>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</si>
  <si>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</si>
  <si>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</si>
  <si>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</si>
  <si>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</si>
  <si>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</si>
  <si>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</si>
  <si>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</si>
  <si>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</si>
  <si>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</si>
  <si>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</si>
  <si>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</si>
  <si>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</si>
  <si>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</si>
  <si>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</si>
  <si>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</si>
  <si>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</si>
  <si>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</si>
  <si>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</si>
  <si>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</si>
  <si>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</si>
  <si>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</si>
  <si>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</si>
  <si>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</si>
  <si>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</si>
  <si>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</si>
  <si>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</si>
  <si>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</si>
  <si>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</si>
  <si>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</si>
  <si>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</si>
  <si>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</si>
  <si>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</si>
  <si>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</si>
  <si>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</si>
  <si>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</si>
  <si>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</si>
  <si>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</si>
  <si>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</si>
  <si>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</si>
  <si>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</si>
  <si>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</si>
  <si>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</si>
  <si>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</si>
  <si>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</si>
  <si>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</si>
  <si>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</si>
  <si>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</si>
  <si>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</si>
  <si>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</si>
  <si>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</si>
  <si>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</si>
  <si>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</si>
  <si>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</si>
  <si>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</si>
  <si>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</si>
  <si>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</si>
  <si>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</si>
  <si>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</si>
  <si>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</si>
  <si>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</si>
  <si>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</si>
  <si>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</si>
  <si>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</si>
  <si>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</si>
  <si>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</si>
  <si>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</si>
  <si>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</si>
  <si>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</si>
  <si>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</si>
  <si>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</si>
  <si>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</si>
  <si>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</si>
  <si>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</si>
  <si>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</si>
  <si>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</si>
  <si>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</si>
  <si>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</si>
  <si>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</si>
  <si>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</si>
  <si>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</si>
  <si>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</si>
  <si>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</si>
  <si>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</si>
  <si>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</si>
  <si>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</si>
  <si>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</si>
  <si>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</si>
  <si>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</si>
  <si>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</si>
  <si>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</si>
  <si>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</si>
  <si>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</si>
  <si>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</si>
  <si>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</si>
  <si>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</si>
  <si>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</si>
  <si>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</si>
  <si>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</si>
  <si>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</si>
  <si>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</si>
  <si>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</si>
  <si>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</si>
  <si>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</si>
  <si>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</si>
  <si>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</si>
  <si>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</si>
  <si>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</si>
  <si>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</si>
  <si>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</si>
  <si>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</si>
  <si>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</si>
  <si>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</si>
  <si>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</si>
  <si>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</si>
  <si>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</si>
  <si>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</si>
  <si>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</si>
  <si>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</si>
  <si>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</si>
  <si>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</si>
  <si>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</si>
  <si>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</si>
  <si>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</si>
  <si>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</si>
  <si>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</si>
  <si>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</si>
  <si>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</si>
  <si>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</si>
  <si>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</si>
  <si>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</si>
  <si>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</si>
  <si>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</si>
  <si>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</si>
  <si>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</si>
  <si>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</si>
  <si>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</si>
  <si>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</si>
  <si>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</si>
  <si>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</si>
  <si>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</si>
  <si>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</si>
  <si>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</si>
  <si>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</si>
  <si>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</si>
  <si>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</si>
  <si>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</si>
  <si>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</si>
  <si>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</si>
  <si>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</si>
  <si>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</si>
  <si>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</si>
  <si>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</si>
  <si>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</si>
  <si>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</si>
  <si>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</si>
  <si>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</si>
  <si>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</si>
  <si>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</si>
  <si>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</si>
  <si>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</si>
  <si>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</si>
  <si>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</si>
  <si>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</si>
  <si>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</si>
  <si>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</si>
  <si>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</si>
  <si>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</si>
  <si>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</si>
  <si>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</si>
  <si>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</si>
  <si>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</si>
  <si>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</si>
  <si>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</si>
  <si>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</si>
  <si>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</si>
  <si>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</si>
  <si>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</si>
  <si>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</si>
  <si>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</si>
  <si>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</si>
  <si>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</si>
  <si>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</si>
  <si>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</si>
  <si>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</si>
  <si>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</si>
  <si>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</si>
  <si>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</si>
  <si>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</si>
  <si>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</si>
  <si>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</si>
  <si>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</si>
  <si>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</si>
  <si>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</si>
  <si>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</si>
  <si>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</si>
  <si>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</si>
  <si>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</si>
  <si>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</si>
  <si>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</si>
  <si>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</si>
  <si>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</si>
  <si>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</si>
  <si>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</si>
  <si>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</si>
  <si>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</si>
  <si>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</si>
  <si>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</si>
  <si>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</si>
  <si>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</si>
  <si>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</si>
  <si>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</si>
  <si>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</si>
  <si>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</si>
  <si>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</si>
  <si>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</si>
  <si>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</si>
  <si>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</si>
  <si>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</si>
  <si>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</si>
  <si>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</si>
  <si>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</si>
  <si>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</si>
  <si>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</si>
  <si>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</si>
  <si>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</si>
  <si>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</si>
  <si>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</si>
  <si>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</si>
  <si>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</si>
  <si>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</si>
  <si>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</si>
  <si>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</si>
  <si>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</si>
  <si>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</si>
  <si>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</si>
  <si>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</si>
  <si>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</si>
  <si>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</si>
  <si>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</si>
  <si>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</si>
  <si>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</si>
  <si>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</si>
  <si>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</si>
  <si>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</si>
  <si>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</si>
  <si>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</si>
  <si>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</si>
  <si>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</si>
  <si>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</si>
  <si>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</si>
  <si>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</si>
  <si>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</si>
  <si>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</si>
  <si>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</si>
  <si>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</si>
  <si>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</si>
  <si>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</si>
  <si>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</si>
  <si>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</si>
  <si>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</si>
  <si>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</si>
  <si>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</si>
  <si>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</si>
  <si>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</si>
  <si>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</si>
  <si>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</si>
  <si>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</si>
  <si>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</si>
  <si>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</si>
  <si>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</si>
  <si>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</si>
  <si>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</si>
  <si>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</si>
  <si>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</si>
  <si>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</si>
  <si>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</si>
  <si>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</si>
  <si>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</si>
  <si>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</si>
  <si>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</si>
  <si>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</si>
  <si>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</si>
  <si>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</si>
  <si>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</si>
  <si>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</si>
  <si>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</si>
  <si>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</si>
  <si>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</si>
  <si>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</si>
  <si>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</si>
  <si>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</si>
  <si>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</si>
  <si>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</si>
  <si>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</si>
  <si>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</si>
  <si>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</si>
  <si>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</si>
  <si>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</si>
  <si>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</si>
  <si>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</si>
  <si>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</si>
  <si>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</si>
  <si>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</si>
  <si>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</si>
  <si>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</si>
  <si>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</si>
  <si>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</si>
  <si>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</si>
  <si>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</si>
  <si>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</si>
  <si>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</si>
  <si>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</si>
  <si>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</si>
  <si>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</si>
  <si>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</si>
  <si>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</si>
  <si>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</si>
  <si>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</si>
  <si>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</si>
  <si>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</si>
  <si>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</si>
  <si>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</si>
  <si>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</si>
  <si>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</si>
  <si>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</si>
  <si>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</si>
  <si>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</si>
  <si>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</si>
  <si>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</si>
  <si>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</si>
  <si>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</si>
  <si>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</si>
  <si>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</si>
  <si>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</si>
  <si>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</si>
  <si>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</si>
  <si>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</si>
  <si>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</si>
  <si>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</si>
  <si>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</si>
  <si>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</si>
  <si>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</si>
  <si>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</si>
  <si>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</si>
  <si>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</si>
  <si>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</si>
  <si>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</si>
  <si>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</si>
  <si>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</si>
  <si>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</si>
  <si>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</si>
  <si>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</si>
  <si>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</si>
  <si>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</si>
  <si>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</si>
  <si>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</si>
  <si>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</si>
  <si>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</si>
  <si>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</si>
  <si>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</si>
  <si>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</si>
  <si>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</si>
  <si>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</si>
  <si>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</si>
  <si>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</si>
  <si>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</si>
  <si>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</si>
  <si>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</si>
  <si>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</si>
  <si>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</si>
  <si>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</si>
  <si>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</si>
  <si>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</si>
  <si>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</si>
  <si>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</si>
  <si>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</si>
  <si>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</si>
  <si>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</si>
  <si>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</si>
  <si>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</si>
  <si>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</si>
  <si>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</si>
  <si>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</si>
  <si>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</si>
  <si>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</si>
  <si>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</si>
  <si>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</si>
  <si>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</si>
  <si>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</si>
  <si>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</si>
  <si>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</si>
  <si>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</si>
  <si>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</si>
  <si>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</si>
  <si>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</si>
  <si>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</si>
  <si>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</si>
  <si>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</si>
  <si>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</si>
  <si>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</si>
  <si>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</si>
  <si>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</si>
  <si>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</si>
  <si>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</si>
  <si>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</si>
  <si>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</si>
  <si>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</si>
  <si>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</si>
  <si>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</si>
  <si>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</si>
  <si>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</si>
  <si>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</si>
  <si>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</si>
  <si>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</si>
  <si>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</si>
  <si>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</si>
  <si>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</si>
  <si>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</si>
  <si>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</si>
  <si>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</si>
  <si>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</si>
  <si>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</si>
  <si>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</si>
  <si>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</si>
  <si>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</si>
  <si>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</si>
  <si>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</si>
  <si>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</si>
  <si>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</si>
  <si>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</si>
  <si>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</si>
  <si>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</si>
  <si>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</si>
  <si>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</si>
  <si>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</si>
  <si>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</si>
  <si>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</si>
  <si>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</si>
  <si>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</si>
  <si>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</si>
  <si>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</si>
  <si>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</si>
  <si>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</si>
  <si>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</si>
  <si>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</si>
  <si>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</si>
  <si>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</si>
  <si>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</si>
  <si>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</si>
  <si>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</si>
  <si>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</si>
  <si>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</si>
  <si>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</si>
  <si>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</si>
  <si>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</si>
  <si>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</si>
  <si>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</si>
  <si>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</si>
  <si>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</si>
  <si>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</si>
  <si>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</si>
  <si>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</si>
  <si>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</si>
  <si>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</si>
  <si>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</si>
  <si>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</si>
  <si>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</si>
  <si>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</si>
  <si>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</si>
  <si>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</si>
  <si>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</si>
  <si>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</si>
  <si>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</si>
  <si>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</si>
  <si>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</si>
  <si>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</si>
  <si>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</si>
  <si>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</si>
  <si>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</si>
  <si>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</si>
  <si>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</si>
  <si>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</si>
  <si>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</si>
  <si>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</si>
  <si>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</si>
  <si>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</si>
  <si>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</si>
  <si>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</si>
  <si>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</si>
  <si>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</si>
  <si>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</si>
  <si>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</si>
  <si>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</si>
  <si>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</si>
  <si>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</si>
  <si>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</si>
  <si>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</si>
  <si>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</si>
  <si>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</si>
  <si>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</si>
  <si>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</si>
  <si>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</si>
  <si>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</si>
  <si>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</si>
  <si>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</si>
  <si>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</si>
  <si>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</si>
  <si>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</si>
  <si>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</si>
  <si>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</si>
  <si>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</si>
  <si>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</si>
  <si>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</si>
  <si>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</si>
  <si>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</si>
  <si>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</si>
  <si>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</si>
  <si>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</si>
  <si>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</si>
  <si>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</si>
  <si>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</si>
  <si>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</si>
  <si>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</si>
  <si>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</si>
  <si>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</si>
  <si>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</si>
  <si>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</si>
  <si>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</si>
  <si>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</si>
  <si>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</si>
  <si>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</si>
  <si>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</si>
  <si>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</si>
  <si>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</si>
  <si>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</si>
  <si>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</si>
  <si>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</si>
  <si>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</si>
  <si>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</si>
  <si>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</si>
  <si>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</si>
  <si>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</si>
  <si>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</si>
  <si>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</si>
  <si>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</si>
  <si>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</si>
  <si>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</si>
  <si>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</si>
  <si>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</si>
  <si>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</si>
  <si>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</si>
  <si>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</si>
  <si>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</si>
  <si>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</si>
  <si>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</si>
  <si>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</si>
  <si>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</si>
  <si>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</si>
  <si>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</si>
  <si>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</si>
  <si>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</si>
  <si>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</si>
  <si>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</si>
  <si>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</si>
  <si>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</si>
  <si>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</si>
  <si>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</si>
  <si>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</si>
  <si>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</si>
  <si>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</si>
  <si>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</si>
  <si>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</si>
  <si>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</si>
  <si>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</si>
  <si>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</si>
  <si>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</si>
  <si>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</si>
  <si>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</si>
  <si>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</si>
  <si>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</si>
  <si>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</si>
  <si>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</si>
  <si>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</si>
  <si>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</si>
  <si>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</si>
  <si>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</si>
  <si>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</si>
  <si>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</si>
  <si>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</si>
  <si>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</si>
  <si>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</si>
  <si>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</si>
  <si>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</si>
  <si>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</si>
  <si>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</si>
  <si>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</si>
  <si>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</si>
  <si>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</si>
  <si>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</si>
  <si>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</si>
  <si>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</si>
  <si>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</si>
  <si>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</si>
  <si>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</si>
  <si>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</si>
  <si>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</si>
  <si>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</si>
  <si>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</si>
  <si>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</si>
  <si>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</si>
  <si>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</si>
  <si>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</si>
  <si>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</si>
  <si>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</si>
  <si>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</si>
  <si>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</si>
  <si>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</si>
  <si>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</si>
  <si>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</si>
  <si>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</si>
  <si>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</si>
  <si>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</si>
  <si>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</si>
  <si>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</si>
  <si>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</si>
  <si>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</si>
  <si>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</si>
  <si>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</si>
  <si>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</si>
  <si>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</si>
  <si>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</si>
  <si>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</si>
  <si>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</si>
  <si>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</si>
  <si>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</si>
  <si>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</si>
  <si>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</si>
  <si>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</si>
  <si>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</si>
  <si>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</si>
  <si>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</si>
  <si>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</si>
  <si>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</si>
  <si>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</si>
  <si>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</si>
  <si>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</si>
  <si>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</si>
  <si>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</si>
  <si>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</si>
  <si>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</si>
  <si>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</si>
  <si>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</si>
  <si>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</si>
  <si>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</si>
  <si>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</si>
  <si>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</si>
  <si>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</si>
  <si>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</si>
  <si>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</si>
  <si>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</si>
  <si>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</si>
  <si>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</si>
  <si>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</si>
  <si>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</si>
  <si>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</si>
  <si>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</si>
  <si>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</si>
  <si>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</si>
  <si>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</si>
  <si>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</si>
  <si>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</si>
  <si>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</si>
  <si>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</si>
  <si>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</si>
  <si>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</si>
  <si>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</si>
  <si>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</si>
  <si>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</si>
  <si>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</si>
  <si>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</si>
  <si>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</si>
  <si>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</si>
  <si>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</si>
  <si>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</si>
  <si>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</si>
  <si>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</si>
  <si>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</si>
  <si>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</si>
  <si>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</si>
  <si>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</si>
  <si>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</si>
  <si>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</si>
  <si>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</si>
  <si>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</si>
  <si>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</si>
  <si>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</si>
  <si>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</si>
  <si>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</si>
  <si>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</si>
  <si>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</si>
  <si>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</si>
  <si>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</si>
  <si>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</si>
  <si>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</si>
  <si>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</si>
  <si>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</si>
  <si>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</si>
  <si>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</si>
  <si>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</si>
  <si>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</si>
  <si>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</si>
  <si>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</si>
  <si>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</si>
  <si>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</si>
  <si>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</si>
  <si>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</si>
  <si>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</si>
  <si>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</si>
  <si>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</si>
  <si>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</si>
  <si>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</si>
  <si>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</si>
  <si>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</si>
  <si>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</si>
  <si>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</si>
  <si>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</si>
  <si>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</si>
  <si>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</si>
  <si>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</si>
  <si>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</si>
  <si>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</si>
  <si>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</si>
  <si>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</si>
  <si>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</si>
  <si>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</si>
  <si>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</si>
  <si>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</si>
  <si>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</si>
  <si>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</si>
  <si>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</si>
  <si>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</si>
  <si>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</si>
  <si>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</si>
  <si>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</si>
  <si>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</si>
  <si>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</si>
  <si>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</si>
  <si>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</si>
  <si>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</si>
  <si>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</si>
  <si>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</si>
  <si>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</si>
  <si>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</si>
  <si>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</si>
  <si>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</si>
  <si>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</si>
  <si>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</si>
  <si>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</si>
  <si>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</si>
  <si>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</si>
  <si>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</si>
  <si>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</si>
  <si>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</si>
  <si>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</si>
  <si>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</si>
  <si>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</si>
  <si>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</si>
  <si>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</si>
  <si>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</si>
  <si>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</si>
  <si>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</si>
  <si>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</si>
  <si>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</si>
  <si>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</si>
  <si>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</si>
  <si>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</si>
  <si>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</si>
  <si>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</si>
  <si>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</si>
  <si>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</si>
  <si>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</si>
  <si>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</si>
  <si>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</si>
  <si>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</si>
  <si>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</si>
  <si>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</si>
  <si>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</si>
  <si>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</si>
  <si>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</si>
  <si>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</si>
  <si>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</si>
  <si>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</si>
  <si>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</si>
  <si>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</si>
  <si>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</si>
  <si>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</si>
  <si>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</si>
  <si>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</si>
  <si>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</si>
  <si>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</si>
  <si>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</si>
  <si>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</si>
  <si>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</si>
  <si>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</si>
  <si>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</si>
  <si>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</si>
  <si>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</si>
  <si>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</si>
  <si>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</si>
  <si>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</si>
  <si>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</si>
  <si>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</si>
  <si>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</si>
  <si>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</si>
  <si>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</si>
  <si>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</si>
  <si>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</si>
  <si>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</si>
  <si>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</si>
  <si>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</si>
  <si>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</si>
  <si>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</si>
  <si>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</si>
  <si>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</si>
  <si>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</si>
  <si>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</si>
  <si>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</si>
  <si>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</si>
  <si>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</si>
  <si>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</si>
  <si>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</si>
  <si>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</si>
  <si>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</si>
  <si>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</si>
  <si>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</si>
  <si>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</si>
  <si>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</si>
  <si>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</si>
  <si>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</si>
  <si>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</si>
  <si>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</si>
  <si>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</si>
  <si>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</si>
  <si>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</si>
  <si>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</si>
  <si>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</si>
  <si>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</si>
  <si>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</si>
  <si>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</si>
  <si>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</si>
  <si>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</si>
  <si>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</si>
  <si>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</si>
  <si>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</si>
  <si>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</si>
  <si>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</si>
  <si>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</si>
  <si>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</si>
  <si>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</si>
  <si>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</si>
  <si>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</si>
  <si>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</si>
  <si>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</si>
  <si>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</si>
  <si>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</si>
  <si>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</si>
  <si>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</si>
  <si>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</si>
  <si>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</si>
  <si>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</si>
  <si>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</si>
  <si>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</si>
  <si>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</si>
  <si>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</si>
  <si>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</si>
  <si>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</si>
  <si>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</si>
  <si>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</si>
  <si>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</si>
  <si>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</si>
  <si>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</si>
  <si>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</si>
  <si>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</si>
  <si>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</si>
  <si>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</si>
  <si>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</si>
  <si>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</si>
  <si>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</si>
  <si>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</si>
  <si>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</si>
  <si>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</si>
  <si>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</si>
  <si>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</si>
  <si>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</si>
  <si>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</si>
  <si>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</si>
  <si>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</si>
  <si>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</si>
  <si>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</si>
  <si>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</si>
  <si>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</si>
  <si>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</si>
  <si>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</si>
  <si>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</si>
  <si>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</si>
  <si>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</si>
  <si>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</si>
  <si>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</si>
  <si>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</si>
  <si>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</si>
  <si>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</si>
  <si>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</si>
  <si>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</si>
  <si>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</si>
  <si>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</si>
  <si>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</si>
  <si>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</si>
  <si>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</si>
  <si>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</si>
  <si>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</si>
  <si>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</si>
  <si>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</si>
  <si>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</si>
  <si>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</si>
  <si>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</si>
  <si>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</si>
  <si>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</si>
  <si>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</si>
  <si>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</si>
  <si>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</si>
  <si>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</si>
  <si>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</si>
  <si>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</si>
  <si>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</si>
  <si>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</si>
  <si>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</si>
  <si>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</si>
  <si>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</si>
  <si>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</si>
  <si>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</si>
  <si>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</si>
  <si>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</si>
  <si>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</si>
  <si>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</si>
  <si>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</si>
  <si>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</si>
  <si>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</si>
  <si>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</si>
  <si>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</si>
  <si>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</si>
  <si>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</si>
  <si>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</si>
  <si>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</si>
  <si>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</si>
  <si>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</si>
  <si>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</si>
  <si>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</si>
  <si>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</si>
  <si>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</si>
  <si>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</si>
  <si>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</si>
  <si>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</si>
  <si>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</si>
  <si>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</si>
  <si>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</si>
  <si>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</si>
  <si>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</si>
  <si>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</si>
  <si>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</si>
  <si>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</si>
  <si>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</si>
  <si>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</si>
  <si>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</si>
  <si>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</si>
  <si>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</si>
  <si>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</si>
  <si>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</si>
  <si>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</si>
  <si>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</si>
  <si>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</si>
  <si>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</si>
  <si>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</si>
  <si>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</si>
  <si>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</si>
  <si>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</si>
  <si>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</si>
  <si>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</si>
  <si>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</si>
  <si>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</si>
  <si>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</si>
  <si>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</si>
  <si>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</si>
  <si>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</si>
  <si>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</si>
  <si>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</si>
  <si>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</si>
  <si>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</si>
  <si>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</si>
  <si>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</si>
  <si>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</si>
  <si>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</si>
  <si>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</si>
  <si>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</si>
  <si>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</si>
  <si>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</si>
  <si>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</si>
  <si>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</si>
  <si>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</si>
  <si>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</si>
  <si>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</si>
  <si>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</si>
  <si>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</si>
  <si>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</si>
  <si>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</si>
  <si>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</si>
  <si>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</si>
  <si>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</si>
  <si>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</si>
  <si>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</si>
  <si>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</si>
  <si>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</si>
  <si>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</si>
  <si>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</si>
  <si>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</si>
  <si>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</si>
  <si>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</si>
  <si>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</si>
  <si>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</si>
  <si>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</si>
  <si>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</si>
  <si>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</si>
  <si>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</si>
  <si>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</si>
  <si>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</si>
  <si>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</si>
  <si>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</si>
  <si>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</si>
  <si>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</si>
  <si>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</si>
  <si>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</si>
  <si>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</si>
  <si>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</si>
  <si>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</si>
  <si>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</si>
  <si>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</si>
  <si>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</si>
  <si>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</si>
  <si>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</si>
  <si>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</si>
  <si>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</si>
  <si>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</si>
  <si>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</si>
  <si>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</si>
  <si>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</si>
  <si>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</si>
  <si>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</si>
  <si>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</si>
  <si>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</si>
  <si>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</si>
  <si>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</si>
  <si>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</si>
  <si>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</si>
  <si>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</si>
  <si>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</si>
  <si>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</si>
  <si>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</si>
  <si>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</si>
  <si>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</si>
  <si>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</si>
  <si>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</si>
  <si>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</si>
  <si>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</si>
  <si>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</si>
  <si>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</si>
  <si>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</si>
  <si>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</si>
  <si>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</si>
  <si>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</si>
  <si>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</si>
  <si>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</si>
  <si>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</si>
  <si>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</si>
  <si>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</si>
  <si>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</si>
  <si>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</si>
  <si>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</si>
  <si>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</si>
  <si>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</si>
  <si>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</si>
  <si>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</si>
  <si>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</si>
  <si>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</si>
  <si>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</si>
  <si>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</si>
  <si>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</si>
  <si>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</si>
  <si>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</si>
  <si>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</si>
  <si>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</si>
  <si>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</si>
  <si>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</si>
  <si>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</si>
  <si>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</si>
  <si>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</si>
  <si>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</si>
  <si>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</si>
  <si>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</si>
  <si>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</si>
  <si>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</si>
  <si>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</si>
  <si>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</si>
  <si>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</si>
  <si>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</si>
  <si>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</si>
  <si>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</si>
  <si>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</si>
  <si>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</si>
  <si>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</si>
  <si>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</si>
  <si>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</si>
  <si>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</si>
  <si>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</si>
  <si>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</si>
  <si>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</si>
  <si>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</si>
  <si>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</si>
  <si>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</si>
  <si>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</si>
  <si>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</si>
  <si>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</si>
  <si>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</si>
  <si>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</si>
  <si>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</si>
  <si>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</si>
  <si>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</si>
  <si>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</si>
  <si>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</si>
  <si>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</si>
  <si>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</si>
  <si>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</si>
  <si>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</si>
  <si>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</si>
  <si>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</si>
  <si>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</si>
  <si>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</si>
  <si>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</si>
  <si>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</si>
  <si>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</si>
  <si>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</si>
  <si>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</si>
  <si>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</si>
  <si>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</si>
  <si>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</si>
  <si>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</si>
  <si>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</si>
  <si>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</si>
  <si>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</si>
  <si>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</si>
  <si>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</si>
  <si>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</si>
  <si>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</si>
  <si>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</si>
  <si>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</si>
  <si>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</si>
  <si>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</si>
  <si>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</si>
  <si>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</si>
  <si>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</si>
  <si>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</si>
  <si>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</si>
  <si>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</si>
  <si>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</si>
  <si>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</si>
  <si>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</si>
  <si>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</si>
  <si>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</si>
  <si>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</si>
  <si>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</si>
  <si>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</si>
  <si>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</si>
  <si>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</si>
  <si>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</si>
  <si>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</si>
  <si>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</si>
  <si>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</si>
  <si>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</si>
  <si>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</si>
  <si>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</si>
  <si>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</si>
  <si>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</si>
  <si>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</si>
  <si>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</si>
  <si>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</si>
  <si>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</si>
  <si>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</si>
  <si>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</si>
  <si>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</si>
  <si>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</si>
  <si>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</si>
  <si>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</si>
  <si>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</si>
  <si>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</si>
  <si>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</si>
  <si>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</si>
  <si>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</si>
  <si>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</si>
  <si>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</si>
  <si>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</si>
  <si>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</si>
  <si>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</si>
  <si>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</si>
  <si>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</si>
  <si>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</si>
  <si>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</si>
  <si>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</si>
  <si>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</si>
  <si>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</si>
  <si>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</si>
  <si>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</si>
  <si>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</si>
  <si>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</si>
  <si>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</si>
  <si>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</si>
  <si>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</si>
  <si>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</si>
  <si>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</si>
  <si>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</si>
  <si>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</si>
  <si>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</si>
  <si>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</si>
  <si>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</si>
  <si>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</si>
  <si>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</si>
  <si>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</si>
  <si>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</si>
  <si>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</si>
  <si>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</si>
  <si>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</si>
  <si>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</si>
  <si>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</si>
  <si>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</si>
  <si>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</si>
  <si>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</si>
  <si>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</si>
  <si>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</si>
  <si>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</si>
  <si>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</si>
  <si>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</si>
  <si>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</si>
  <si>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</si>
  <si>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</si>
  <si>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</si>
  <si>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</si>
  <si>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</si>
  <si>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</si>
  <si>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</si>
  <si>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</si>
  <si>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</si>
  <si>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</si>
  <si>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</si>
  <si>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</si>
  <si>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</si>
  <si>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</si>
  <si>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</si>
  <si>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</si>
  <si>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</si>
  <si>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</si>
  <si>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</si>
  <si>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</si>
  <si>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</si>
  <si>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</si>
  <si>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</si>
  <si>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</si>
  <si>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</si>
  <si>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</si>
  <si>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</si>
  <si>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</si>
  <si>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</si>
  <si>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</si>
  <si>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</si>
  <si>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</si>
  <si>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</si>
  <si>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</si>
  <si>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</si>
  <si>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</si>
  <si>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</si>
  <si>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</si>
  <si>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</si>
  <si>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</si>
  <si>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</si>
  <si>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</si>
  <si>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</si>
  <si>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</si>
  <si>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</si>
  <si>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</si>
  <si>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</si>
  <si>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</si>
  <si>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</si>
  <si>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</si>
  <si>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</si>
  <si>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</si>
  <si>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</si>
  <si>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</si>
  <si>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</si>
  <si>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</si>
  <si>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</si>
  <si>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</si>
  <si>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</si>
  <si>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</si>
  <si>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</si>
  <si>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</si>
  <si>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</si>
  <si>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</si>
  <si>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</si>
  <si>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</si>
  <si>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</si>
  <si>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</si>
  <si>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</si>
  <si>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</si>
  <si>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</si>
  <si>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</si>
  <si>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</si>
  <si>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</si>
  <si>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</si>
  <si>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</si>
  <si>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</si>
  <si>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</si>
  <si>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</si>
  <si>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</si>
  <si>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</si>
  <si>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</si>
  <si>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</si>
  <si>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</si>
  <si>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</si>
  <si>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</si>
  <si>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</si>
  <si>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</si>
  <si>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</si>
  <si>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</si>
  <si>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</si>
  <si>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</si>
  <si>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</si>
  <si>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</si>
  <si>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</si>
  <si>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</si>
  <si>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</si>
  <si>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</si>
  <si>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</si>
  <si>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</si>
  <si>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</si>
  <si>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</si>
  <si>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</si>
  <si>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</si>
  <si>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</si>
  <si>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</si>
  <si>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</si>
  <si>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</si>
  <si>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</si>
  <si>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</si>
  <si>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</si>
  <si>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</si>
  <si>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</si>
  <si>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</si>
  <si>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</si>
  <si>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</si>
  <si>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</si>
  <si>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</si>
  <si>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</si>
  <si>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</si>
  <si>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</si>
  <si>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</si>
  <si>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</si>
  <si>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</si>
  <si>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</si>
  <si>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</si>
  <si>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</si>
  <si>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</si>
  <si>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</si>
  <si>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</si>
  <si>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</si>
  <si>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</si>
  <si>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</si>
  <si>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</si>
  <si>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</si>
  <si>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</si>
  <si>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</si>
  <si>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</si>
  <si>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</si>
  <si>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</si>
  <si>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</si>
  <si>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</si>
  <si>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</si>
  <si>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</si>
  <si>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</si>
  <si>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</si>
  <si>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</si>
  <si>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</si>
  <si>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</si>
  <si>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</si>
  <si>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</si>
  <si>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</si>
  <si>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</si>
  <si>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</si>
  <si>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</si>
  <si>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</si>
  <si>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</si>
  <si>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</si>
  <si>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</si>
  <si>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</si>
  <si>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</si>
  <si>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</si>
  <si>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</si>
  <si>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</si>
  <si>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</si>
  <si>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</si>
  <si>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</si>
  <si>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</si>
  <si>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</si>
  <si>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</si>
  <si>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</si>
  <si>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</si>
  <si>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</si>
  <si>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</si>
  <si>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</si>
  <si>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</si>
  <si>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</si>
  <si>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</si>
  <si>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</si>
  <si>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</si>
  <si>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</si>
  <si>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</si>
  <si>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</si>
  <si>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</si>
  <si>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</si>
  <si>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</si>
  <si>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</si>
  <si>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</si>
  <si>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</si>
  <si>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</si>
  <si>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</si>
  <si>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</si>
  <si>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</si>
  <si>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</si>
  <si>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</si>
  <si>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</si>
  <si>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</si>
  <si>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</si>
  <si>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</si>
  <si>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</si>
  <si>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</si>
  <si>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</si>
  <si>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</si>
  <si>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</si>
  <si>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</si>
  <si>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</si>
  <si>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</si>
  <si>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</si>
  <si>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</si>
  <si>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</si>
  <si>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</si>
  <si>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</si>
  <si>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</si>
  <si>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</si>
  <si>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</si>
  <si>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</si>
  <si>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</si>
  <si>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</si>
  <si>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</si>
  <si>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</si>
  <si>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</si>
  <si>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</si>
  <si>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</si>
  <si>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</si>
  <si>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</si>
  <si>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</si>
  <si>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</si>
  <si>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</si>
  <si>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</si>
  <si>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</si>
  <si>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</si>
  <si>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</si>
  <si>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</si>
  <si>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</si>
  <si>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</si>
  <si>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</si>
  <si>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</si>
  <si>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</si>
  <si>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</si>
  <si>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</si>
  <si>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</si>
  <si>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</si>
  <si>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</si>
  <si>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</si>
  <si>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</si>
  <si>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</si>
  <si>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</si>
  <si>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</si>
  <si>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</si>
  <si>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</si>
  <si>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</si>
  <si>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</si>
  <si>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</si>
  <si>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</si>
  <si>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</si>
  <si>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</si>
  <si>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</si>
  <si>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</si>
  <si>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</si>
  <si>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</si>
  <si>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</si>
  <si>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</si>
  <si>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</si>
  <si>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</si>
  <si>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</si>
  <si>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</si>
  <si>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</si>
  <si>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</si>
  <si>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</si>
  <si>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</si>
  <si>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</si>
  <si>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</si>
  <si>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</si>
  <si>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</si>
  <si>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</si>
  <si>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</si>
  <si>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</si>
  <si>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</si>
  <si>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</si>
  <si>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</si>
  <si>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</si>
  <si>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</si>
  <si>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</si>
  <si>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</si>
  <si>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</si>
  <si>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</si>
  <si>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</si>
  <si>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</si>
  <si>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</si>
  <si>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</si>
  <si>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</si>
  <si>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</si>
  <si>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</si>
  <si>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</si>
  <si>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</si>
  <si>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</si>
  <si>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</si>
  <si>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</si>
  <si>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</si>
  <si>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</si>
  <si>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</si>
  <si>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</si>
  <si>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</si>
  <si>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</si>
  <si>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</si>
  <si>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</si>
  <si>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</si>
  <si>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</si>
  <si>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</si>
  <si>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</si>
  <si>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</si>
  <si>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</si>
  <si>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</si>
  <si>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</si>
  <si>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</si>
  <si>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</si>
  <si>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</si>
  <si>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</si>
  <si>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</si>
  <si>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</si>
  <si>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</si>
  <si>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</si>
  <si>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</si>
  <si>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</si>
  <si>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</si>
  <si>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</si>
  <si>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</si>
  <si>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</si>
  <si>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</si>
  <si>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</si>
  <si>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</si>
  <si>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</si>
  <si>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</si>
  <si>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</si>
  <si>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</si>
  <si>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</si>
  <si>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</si>
  <si>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</si>
  <si>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</si>
  <si>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</si>
  <si>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</si>
  <si>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</si>
  <si>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</si>
  <si>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</si>
  <si>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</si>
  <si>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</si>
  <si>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</si>
  <si>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</si>
  <si>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</si>
  <si>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</si>
  <si>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</si>
  <si>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</si>
  <si>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</si>
  <si>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</si>
  <si>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</si>
  <si>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</si>
  <si>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</si>
  <si>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</si>
  <si>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</si>
  <si>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</si>
  <si>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</si>
  <si>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</si>
  <si>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</si>
  <si>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</si>
  <si>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</si>
  <si>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</si>
  <si>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</si>
  <si>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</si>
  <si>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</si>
  <si>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</si>
  <si>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</si>
  <si>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</si>
  <si>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</si>
  <si>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</si>
  <si>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</si>
  <si>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</si>
  <si>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</si>
  <si>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</si>
  <si>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</si>
  <si>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</si>
  <si>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</si>
  <si>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</si>
  <si>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</si>
  <si>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</si>
  <si>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</si>
  <si>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</si>
  <si>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</si>
  <si>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</si>
  <si>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</si>
  <si>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</si>
  <si>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</si>
  <si>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</si>
  <si>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</si>
  <si>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</si>
  <si>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</si>
  <si>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</si>
  <si>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</si>
  <si>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</si>
  <si>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</si>
  <si>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</si>
  <si>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</si>
  <si>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</si>
  <si>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</si>
  <si>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</si>
  <si>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</si>
  <si>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</si>
  <si>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</si>
  <si>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</si>
  <si>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</si>
  <si>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</si>
  <si>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</si>
  <si>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</si>
  <si>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</si>
  <si>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</si>
  <si>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</si>
  <si>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</si>
  <si>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</si>
  <si>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</si>
  <si>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</si>
  <si>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</si>
  <si>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</si>
  <si>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</si>
  <si>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</si>
  <si>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</si>
  <si>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</si>
  <si>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</si>
  <si>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</si>
  <si>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</si>
  <si>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</si>
  <si>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</si>
  <si>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</si>
  <si>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</si>
  <si>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</si>
  <si>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</si>
  <si>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</si>
  <si>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</si>
  <si>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</si>
  <si>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</si>
  <si>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</si>
  <si>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</si>
  <si>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</si>
  <si>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</si>
  <si>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</si>
  <si>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</si>
  <si>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</si>
  <si>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</si>
  <si>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</si>
  <si>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</si>
  <si>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</si>
  <si>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</si>
  <si>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</si>
  <si>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</si>
  <si>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</si>
  <si>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</si>
  <si>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</si>
  <si>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</si>
  <si>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</si>
  <si>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</si>
  <si>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</si>
  <si>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</si>
  <si>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</si>
  <si>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</si>
  <si>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</si>
  <si>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</si>
  <si>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</si>
  <si>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</si>
  <si>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</si>
  <si>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</si>
  <si>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</si>
  <si>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</si>
  <si>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</si>
  <si>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</si>
  <si>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</si>
  <si>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</si>
  <si>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</si>
  <si>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</si>
  <si>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</si>
  <si>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</si>
  <si>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</si>
  <si>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</si>
  <si>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</si>
  <si>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</si>
  <si>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</si>
  <si>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</si>
  <si>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</si>
  <si>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</si>
  <si>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</si>
  <si>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</si>
  <si>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</si>
  <si>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</si>
  <si>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</si>
  <si>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</si>
  <si>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</si>
  <si>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</si>
  <si>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</si>
  <si>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</si>
  <si>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</si>
  <si>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</si>
  <si>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</si>
  <si>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</si>
  <si>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</si>
  <si>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</si>
  <si>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</si>
  <si>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</si>
  <si>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</si>
  <si>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</si>
  <si>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</si>
  <si>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</si>
  <si>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</si>
  <si>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</si>
  <si>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</si>
  <si>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</si>
  <si>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</si>
  <si>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</si>
  <si>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</si>
  <si>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</si>
  <si>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</si>
  <si>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</si>
  <si>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</si>
  <si>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</si>
  <si>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</si>
  <si>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</si>
  <si>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</si>
  <si>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</si>
  <si>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</si>
  <si>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</si>
  <si>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</si>
  <si>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</si>
  <si>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</si>
  <si>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</si>
  <si>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</si>
  <si>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</si>
  <si>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</si>
  <si>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</si>
  <si>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</si>
  <si>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</si>
  <si>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</si>
  <si>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</si>
  <si>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</si>
  <si>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</si>
  <si>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</si>
  <si>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</si>
  <si>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</si>
  <si>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</si>
  <si>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</si>
  <si>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</si>
  <si>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</si>
  <si>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</si>
  <si>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</si>
  <si>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</si>
  <si>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</si>
  <si>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</si>
  <si>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</si>
  <si>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</si>
  <si>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</si>
  <si>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</si>
  <si>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</si>
  <si>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</si>
  <si>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</si>
  <si>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</si>
  <si>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</si>
  <si>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</si>
  <si>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</si>
  <si>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</si>
  <si>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</si>
  <si>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</si>
  <si>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</si>
  <si>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</si>
  <si>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</si>
  <si>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</si>
  <si>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</si>
  <si>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</si>
  <si>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</si>
  <si>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</si>
  <si>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</si>
  <si>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</si>
  <si>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</si>
  <si>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</si>
  <si>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</si>
  <si>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</si>
  <si>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</si>
  <si>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</si>
  <si>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</si>
  <si>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</si>
  <si>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</si>
  <si>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</si>
  <si>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</si>
  <si>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</si>
  <si>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</si>
  <si>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</si>
  <si>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</si>
  <si>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</si>
  <si>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</si>
  <si>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</si>
  <si>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</si>
  <si>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</si>
  <si>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</si>
  <si>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</si>
  <si>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</si>
  <si>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</si>
  <si>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</si>
  <si>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</si>
  <si>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</si>
  <si>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</si>
  <si>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</si>
  <si>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</si>
  <si>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</si>
  <si>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</si>
  <si>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</si>
  <si>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</si>
  <si>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</si>
  <si>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</si>
  <si>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</si>
  <si>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</si>
  <si>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</si>
  <si>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</si>
  <si>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</si>
  <si>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</si>
  <si>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</si>
  <si>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</si>
  <si>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</si>
  <si>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</si>
  <si>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</si>
  <si>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</si>
  <si>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</si>
  <si>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</si>
  <si>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</si>
  <si>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</si>
  <si>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</si>
  <si>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</si>
  <si>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</si>
  <si>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</si>
  <si>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</si>
  <si>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</si>
  <si>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</si>
  <si>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</si>
  <si>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</si>
  <si>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</si>
  <si>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</si>
  <si>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</si>
  <si>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</si>
  <si>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</si>
  <si>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</si>
  <si>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</si>
  <si>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</si>
  <si>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</si>
  <si>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</si>
  <si>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</si>
  <si>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</si>
  <si>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</si>
  <si>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</si>
  <si>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</si>
  <si>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</si>
  <si>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</si>
  <si>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</si>
  <si>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</si>
  <si>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</si>
  <si>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</si>
  <si>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</si>
  <si>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</si>
  <si>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</si>
  <si>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</si>
  <si>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</si>
  <si>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</si>
  <si>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</si>
  <si>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</si>
  <si>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</si>
  <si>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</si>
  <si>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</si>
  <si>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</si>
  <si>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</si>
  <si>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</si>
  <si>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</si>
  <si>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</si>
  <si>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</si>
  <si>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</si>
  <si>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</si>
  <si>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</si>
  <si>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</si>
  <si>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</si>
  <si>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</si>
  <si>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</si>
  <si>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</si>
  <si>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</si>
  <si>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</si>
  <si>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</si>
  <si>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</si>
  <si>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</si>
  <si>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</si>
  <si>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</si>
  <si>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</si>
  <si>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</si>
  <si>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</si>
  <si>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</si>
  <si>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</si>
  <si>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</si>
  <si>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</si>
  <si>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</si>
  <si>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</si>
  <si>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</si>
  <si>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</si>
  <si>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</si>
  <si>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</si>
  <si>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</si>
  <si>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</si>
  <si>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</si>
  <si>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</si>
  <si>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</si>
  <si>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</si>
  <si>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</si>
  <si>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</si>
  <si>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</si>
  <si>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</si>
  <si>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</si>
  <si>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</si>
  <si>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</si>
  <si>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</si>
  <si>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</si>
  <si>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</si>
  <si>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</si>
  <si>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</si>
  <si>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</si>
  <si>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</si>
  <si>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</si>
  <si>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</si>
  <si>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</si>
  <si>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</si>
  <si>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</si>
  <si>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</si>
  <si>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</si>
  <si>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</si>
  <si>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</si>
  <si>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</si>
  <si>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</si>
  <si>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</si>
  <si>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</si>
  <si>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</si>
  <si>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</si>
  <si>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</si>
  <si>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</si>
  <si>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</si>
  <si>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</si>
  <si>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</si>
  <si>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</si>
  <si>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</si>
  <si>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</si>
  <si>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</si>
  <si>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</si>
  <si>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</si>
  <si>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</si>
  <si>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</si>
  <si>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</si>
  <si>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</si>
  <si>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</si>
  <si>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</si>
  <si>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</si>
  <si>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</si>
  <si>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</si>
  <si>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</si>
  <si>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</si>
  <si>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</si>
  <si>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</si>
  <si>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</si>
  <si>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</si>
  <si>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</si>
  <si>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</si>
  <si>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</si>
  <si>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</si>
  <si>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</si>
  <si>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</si>
  <si>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</si>
  <si>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</si>
  <si>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</si>
  <si>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</si>
  <si>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</si>
  <si>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</si>
  <si>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</si>
  <si>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</si>
  <si>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</si>
  <si>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</si>
  <si>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</si>
  <si>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</si>
  <si>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</si>
  <si>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</si>
  <si>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</si>
  <si>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</si>
  <si>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</si>
  <si>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</si>
  <si>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</si>
  <si>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</si>
  <si>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</si>
  <si>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</si>
  <si>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</si>
  <si>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</si>
  <si>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</si>
  <si>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</si>
  <si>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</si>
  <si>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</si>
  <si>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</si>
  <si>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</si>
  <si>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</si>
  <si>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</si>
  <si>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</si>
  <si>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</si>
  <si>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</si>
  <si>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</si>
  <si>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</si>
  <si>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</si>
  <si>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</si>
  <si>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</si>
  <si>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</si>
  <si>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</si>
  <si>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</si>
  <si>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</si>
  <si>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</si>
  <si>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</si>
  <si>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</si>
  <si>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</si>
  <si>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</si>
  <si>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</si>
  <si>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</si>
  <si>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</si>
  <si>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</si>
  <si>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</si>
  <si>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</si>
  <si>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</si>
  <si>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</si>
  <si>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</si>
  <si>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</si>
  <si>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</si>
  <si>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</si>
  <si>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</si>
  <si>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</si>
  <si>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</si>
  <si>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</si>
  <si>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</si>
  <si>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</si>
  <si>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</si>
  <si>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</si>
  <si>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</si>
  <si>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</si>
  <si>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</si>
  <si>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</si>
  <si>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</si>
  <si>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</si>
  <si>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</si>
  <si>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</si>
  <si>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</si>
  <si>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</si>
  <si>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</si>
  <si>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</si>
  <si>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</si>
  <si>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</si>
  <si>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</si>
  <si>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</si>
  <si>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</si>
  <si>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</si>
  <si>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</si>
  <si>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</si>
  <si>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</si>
  <si>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</si>
  <si>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</si>
  <si>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</si>
  <si>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</si>
  <si>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</si>
  <si>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</si>
  <si>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</si>
  <si>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</si>
  <si>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</si>
  <si>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</si>
  <si>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</si>
  <si>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</si>
  <si>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</si>
  <si>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</si>
  <si>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</si>
  <si>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</si>
  <si>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</si>
  <si>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</si>
  <si>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</si>
  <si>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</si>
  <si>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</si>
  <si>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</si>
  <si>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</si>
  <si>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</si>
  <si>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</si>
  <si>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</si>
  <si>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</si>
  <si>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</si>
  <si>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</si>
  <si>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</si>
  <si>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</si>
  <si>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</si>
  <si>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</si>
  <si>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</si>
  <si>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</si>
  <si>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</si>
  <si>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</si>
  <si>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</si>
  <si>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</si>
  <si>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</si>
  <si>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</si>
  <si>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</si>
  <si>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</si>
  <si>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</si>
  <si>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</si>
  <si>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</si>
  <si>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</si>
  <si>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</si>
  <si>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</si>
  <si>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</si>
  <si>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</si>
  <si>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</si>
  <si>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</si>
  <si>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</si>
  <si>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</si>
  <si>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</si>
  <si>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</si>
  <si>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</si>
  <si>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</si>
  <si>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</si>
  <si>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</si>
  <si>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</si>
  <si>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</si>
  <si>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</si>
  <si>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</si>
  <si>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</si>
  <si>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</si>
  <si>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</si>
  <si>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</si>
  <si>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</si>
  <si>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</si>
  <si>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</si>
  <si>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</si>
  <si>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</si>
  <si>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</si>
  <si>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</si>
  <si>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</si>
  <si>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</si>
  <si>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</si>
  <si>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</si>
  <si>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</si>
  <si>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</si>
  <si>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</si>
  <si>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</si>
  <si>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</si>
  <si>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</si>
  <si>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</si>
  <si>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</si>
  <si>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</si>
  <si>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</si>
  <si>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</si>
  <si>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</si>
  <si>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</si>
  <si>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</si>
  <si>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</si>
  <si>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</si>
  <si>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</si>
  <si>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</si>
  <si>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</si>
  <si>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</si>
  <si>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</si>
  <si>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</si>
  <si>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</si>
  <si>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</si>
  <si>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</si>
  <si>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</si>
  <si>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</si>
  <si>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</si>
  <si>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</si>
  <si>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</si>
  <si>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</si>
  <si>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</si>
  <si>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</si>
  <si>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</si>
  <si>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</si>
  <si>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</si>
  <si>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</si>
  <si>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</si>
  <si>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</si>
  <si>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</si>
  <si>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</si>
  <si>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</si>
  <si>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</si>
  <si>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</si>
  <si>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</si>
  <si>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</si>
  <si>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</si>
  <si>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</si>
  <si>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</si>
  <si>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</si>
  <si>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</si>
  <si>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</si>
  <si>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</si>
  <si>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</si>
  <si>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</si>
  <si>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</si>
  <si>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</si>
  <si>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</si>
  <si>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</si>
  <si>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</si>
  <si>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</si>
  <si>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</si>
  <si>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</si>
  <si>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</si>
  <si>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</si>
  <si>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</si>
  <si>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</si>
  <si>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</si>
  <si>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</si>
  <si>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</si>
  <si>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</si>
  <si>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</si>
  <si>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</si>
  <si>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</si>
  <si>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</si>
  <si>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</si>
  <si>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</si>
  <si>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</si>
  <si>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</si>
  <si>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</si>
  <si>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</si>
  <si>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</si>
  <si>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</si>
  <si>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</si>
  <si>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</si>
  <si>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</si>
  <si>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</si>
  <si>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</si>
  <si>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</si>
  <si>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</si>
  <si>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</si>
  <si>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</si>
  <si>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</si>
  <si>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</si>
  <si>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</si>
  <si>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</si>
  <si>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</si>
  <si>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</si>
  <si>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</si>
  <si>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</si>
  <si>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</si>
  <si>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</si>
  <si>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</si>
  <si>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</si>
  <si>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</si>
  <si>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</si>
  <si>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</si>
  <si>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</si>
  <si>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</si>
  <si>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</si>
  <si>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</si>
  <si>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</si>
  <si>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</si>
  <si>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</si>
  <si>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</si>
  <si>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</si>
  <si>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</si>
  <si>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</si>
  <si>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</si>
  <si>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</si>
  <si>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</si>
  <si>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</si>
  <si>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</si>
  <si>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</si>
  <si>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</si>
  <si>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</si>
  <si>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</si>
  <si>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</si>
  <si>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</si>
  <si>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</si>
  <si>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</si>
  <si>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</si>
  <si>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</si>
  <si>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</si>
  <si>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</si>
  <si>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</si>
  <si>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</si>
  <si>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</si>
  <si>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</si>
  <si>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</si>
  <si>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</si>
  <si>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</si>
  <si>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</si>
  <si>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</si>
  <si>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</si>
  <si>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</si>
  <si>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</si>
  <si>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</si>
  <si>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</si>
  <si>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</si>
  <si>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</si>
  <si>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</si>
  <si>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</si>
  <si>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</si>
  <si>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</si>
  <si>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</si>
  <si>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</si>
  <si>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</si>
  <si>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</si>
  <si>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</si>
  <si>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</si>
  <si>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</si>
  <si>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</si>
  <si>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</si>
  <si>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</si>
  <si>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</si>
  <si>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</si>
  <si>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</si>
  <si>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</si>
  <si>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</si>
  <si>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</si>
  <si>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</si>
  <si>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</si>
  <si>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</si>
  <si>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</si>
  <si>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</si>
  <si>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</si>
  <si>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</si>
  <si>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</si>
  <si>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</si>
  <si>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</si>
  <si>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</si>
  <si>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</si>
  <si>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</si>
  <si>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</si>
  <si>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</si>
  <si>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</si>
  <si>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</si>
  <si>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</si>
  <si>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</si>
  <si>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</si>
  <si>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</si>
  <si>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</si>
  <si>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</si>
  <si>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</si>
  <si>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</si>
  <si>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</si>
  <si>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</si>
  <si>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</si>
  <si>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</si>
  <si>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</si>
  <si>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</si>
  <si>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</si>
  <si>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</si>
  <si>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</si>
  <si>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</si>
  <si>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</si>
  <si>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</si>
  <si>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</si>
  <si>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</si>
  <si>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</si>
  <si>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</si>
  <si>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</si>
  <si>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</si>
  <si>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</si>
  <si>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</si>
  <si>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</si>
  <si>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</si>
  <si>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</si>
  <si>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</si>
  <si>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</si>
  <si>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</si>
  <si>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</si>
  <si>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</si>
  <si>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</si>
  <si>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</si>
  <si>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</si>
  <si>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</si>
  <si>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</si>
  <si>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</si>
  <si>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</si>
  <si>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</si>
  <si>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</si>
  <si>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</si>
  <si>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</si>
  <si>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</si>
  <si>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</si>
  <si>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</si>
  <si>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</si>
  <si>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</si>
  <si>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</si>
  <si>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</si>
  <si>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</si>
  <si>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</si>
  <si>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</si>
  <si>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</si>
  <si>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</si>
  <si>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</si>
  <si>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</si>
  <si>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</si>
  <si>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</si>
  <si>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</si>
  <si>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</si>
  <si>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</si>
  <si>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</si>
  <si>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</si>
  <si>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</si>
  <si>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</si>
  <si>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</si>
  <si>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</si>
  <si>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</si>
  <si>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</si>
  <si>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</si>
  <si>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</si>
  <si>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</si>
  <si>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</si>
  <si>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</si>
  <si>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</si>
  <si>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</si>
  <si>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</si>
  <si>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</si>
  <si>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</si>
  <si>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</si>
  <si>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</si>
  <si>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</si>
  <si>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</si>
  <si>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</si>
  <si>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</si>
  <si>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</si>
  <si>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</si>
  <si>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</si>
  <si>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</si>
  <si>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</si>
  <si>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</si>
  <si>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</si>
  <si>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</si>
  <si>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</si>
  <si>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</si>
  <si>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</si>
  <si>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</si>
  <si>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</si>
  <si>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</si>
  <si>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</si>
  <si>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</si>
  <si>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</si>
  <si>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</si>
  <si>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</si>
  <si>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</si>
  <si>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</si>
  <si>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</si>
  <si>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</si>
  <si>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</si>
  <si>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</si>
  <si>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</si>
  <si>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</si>
  <si>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</si>
  <si>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</si>
  <si>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</si>
  <si>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</si>
  <si>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</si>
  <si>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</si>
  <si>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</si>
  <si>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</si>
  <si>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</si>
  <si>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</si>
  <si>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</si>
  <si>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</si>
  <si>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</si>
  <si>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</si>
  <si>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</si>
  <si>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</si>
  <si>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</si>
  <si>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</si>
  <si>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</si>
  <si>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</si>
  <si>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</si>
  <si>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</si>
  <si>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</si>
  <si>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</si>
  <si>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</si>
  <si>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</si>
  <si>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</si>
  <si>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</si>
  <si>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</si>
  <si>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</si>
  <si>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</si>
  <si>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</si>
  <si>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</si>
  <si>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</si>
  <si>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</si>
  <si>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</si>
  <si>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</si>
  <si>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</si>
  <si>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</si>
  <si>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</si>
  <si>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</si>
  <si>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</si>
  <si>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</si>
  <si>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</si>
  <si>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</si>
  <si>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</si>
  <si>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</si>
  <si>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</si>
  <si>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</si>
  <si>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</si>
  <si>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</si>
  <si>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</si>
  <si>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</si>
  <si>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</si>
  <si>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</si>
  <si>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</si>
  <si>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</si>
  <si>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</si>
  <si>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</si>
  <si>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</si>
  <si>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</si>
  <si>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</si>
  <si>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</si>
  <si>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</si>
  <si>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</si>
  <si>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</si>
  <si>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</si>
  <si>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</si>
  <si>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</si>
  <si>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</si>
  <si>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</si>
  <si>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</si>
  <si>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</si>
  <si>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</si>
  <si>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</si>
  <si>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</si>
  <si>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</si>
  <si>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</si>
  <si>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</si>
  <si>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</si>
  <si>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</si>
  <si>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</si>
  <si>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</si>
  <si>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</si>
  <si>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</si>
  <si>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</si>
  <si>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</si>
  <si>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</si>
  <si>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</si>
  <si>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</si>
  <si>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</si>
  <si>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</si>
  <si>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</si>
  <si>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</si>
  <si>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</si>
  <si>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</si>
  <si>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</si>
  <si>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</si>
  <si>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</si>
  <si>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</si>
  <si>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</si>
  <si>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</si>
  <si>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</si>
  <si>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</si>
  <si>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</si>
  <si>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</si>
  <si>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</si>
  <si>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</si>
  <si>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</si>
  <si>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</si>
  <si>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</si>
  <si>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</si>
  <si>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</si>
  <si>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</si>
  <si>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</si>
  <si>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</si>
  <si>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</si>
  <si>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</si>
  <si>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</si>
  <si>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</si>
  <si>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</si>
  <si>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</si>
  <si>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</si>
  <si>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</si>
  <si>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</si>
  <si>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</si>
  <si>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</si>
  <si>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</si>
  <si>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</si>
  <si>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</si>
  <si>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</si>
  <si>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</si>
  <si>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</si>
  <si>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</si>
  <si>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</si>
  <si>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</si>
  <si>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</si>
  <si>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</si>
  <si>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</si>
  <si>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</si>
  <si>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</si>
  <si>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</si>
  <si>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</si>
  <si>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</si>
  <si>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</si>
  <si>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</si>
  <si>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</si>
  <si>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</si>
  <si>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</si>
  <si>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</si>
  <si>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</si>
  <si>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</si>
  <si>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</si>
  <si>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</si>
  <si>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</si>
  <si>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</si>
  <si>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</si>
  <si>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</si>
  <si>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</si>
  <si>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</si>
  <si>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</si>
  <si>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</si>
  <si>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</si>
  <si>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</si>
  <si>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</si>
  <si>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</si>
  <si>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</si>
  <si>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</si>
  <si>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</si>
  <si>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</si>
  <si>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</si>
  <si>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</si>
  <si>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</si>
  <si>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</si>
  <si>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</si>
  <si>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</si>
  <si>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</si>
  <si>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</si>
  <si>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</si>
  <si>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</si>
  <si>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</si>
  <si>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</si>
  <si>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</si>
  <si>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</si>
  <si>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</si>
  <si>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</si>
  <si>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</si>
  <si>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</si>
  <si>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</si>
  <si>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</si>
  <si>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</si>
  <si>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</si>
  <si>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</si>
  <si>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</si>
  <si>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</si>
  <si>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</si>
  <si>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</si>
  <si>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</si>
  <si>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</si>
  <si>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</si>
  <si>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</si>
  <si>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</si>
  <si>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</si>
  <si>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</si>
  <si>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</si>
  <si>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</si>
  <si>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</si>
  <si>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</si>
  <si>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</si>
  <si>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</si>
  <si>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</si>
  <si>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</si>
  <si>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</si>
  <si>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</si>
  <si>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</si>
  <si>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</si>
  <si>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</si>
  <si>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</si>
  <si>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</si>
  <si>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</si>
  <si>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</si>
  <si>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</si>
  <si>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</si>
  <si>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</si>
  <si>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</si>
  <si>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</si>
  <si>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</si>
  <si>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</si>
  <si>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</si>
  <si>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</si>
  <si>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</si>
  <si>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</si>
  <si>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</si>
  <si>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</si>
  <si>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</si>
  <si>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</si>
  <si>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</si>
  <si>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</si>
  <si>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</si>
  <si>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</si>
  <si>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</si>
  <si>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</si>
  <si>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</si>
  <si>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</si>
  <si>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</si>
  <si>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</si>
  <si>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</si>
  <si>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</si>
  <si>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</si>
  <si>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</si>
  <si>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</si>
  <si>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</si>
  <si>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</si>
  <si>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</si>
  <si>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</si>
  <si>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</si>
  <si>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</si>
  <si>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</si>
  <si>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</si>
  <si>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</si>
  <si>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</si>
  <si>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</si>
  <si>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</si>
  <si>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</si>
  <si>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</si>
  <si>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</si>
  <si>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</si>
  <si>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</si>
  <si>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</si>
  <si>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</si>
  <si>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</si>
  <si>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</si>
  <si>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</si>
  <si>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</si>
  <si>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</si>
  <si>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</si>
  <si>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</si>
  <si>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</si>
  <si>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</si>
  <si>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</si>
  <si>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</si>
  <si>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</si>
  <si>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</si>
  <si>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</si>
  <si>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</si>
  <si>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</si>
  <si>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</si>
  <si>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</si>
  <si>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</si>
  <si>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</si>
  <si>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</si>
  <si>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</si>
  <si>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</si>
  <si>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</si>
  <si>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</si>
  <si>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</si>
  <si>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</si>
  <si>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</si>
  <si>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</si>
  <si>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</si>
  <si>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</si>
  <si>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</si>
  <si>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</si>
  <si>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</si>
  <si>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</si>
  <si>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</si>
  <si>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</si>
  <si>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</si>
  <si>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</si>
  <si>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</si>
  <si>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</si>
  <si>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</si>
  <si>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</si>
  <si>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</si>
  <si>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</si>
  <si>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</si>
  <si>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</si>
  <si>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</si>
  <si>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</si>
  <si>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</si>
  <si>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</si>
  <si>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</si>
  <si>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</si>
  <si>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</si>
  <si>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</si>
  <si>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</si>
  <si>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</si>
  <si>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</si>
  <si>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</si>
  <si>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</si>
  <si>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</si>
  <si>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</si>
  <si>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</si>
  <si>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</si>
  <si>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</si>
  <si>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</si>
  <si>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</si>
  <si>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</si>
  <si>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</si>
  <si>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</si>
  <si>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</si>
  <si>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</si>
  <si>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</si>
  <si>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</si>
  <si>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</si>
  <si>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</si>
  <si>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</si>
  <si>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</si>
  <si>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</si>
  <si>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</si>
  <si>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</si>
  <si>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</si>
  <si>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</si>
  <si>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</si>
  <si>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</si>
  <si>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</si>
  <si>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</si>
  <si>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</si>
  <si>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</si>
  <si>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</si>
  <si>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</si>
  <si>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</si>
  <si>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</si>
  <si>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</si>
  <si>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</si>
  <si>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</si>
  <si>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</si>
  <si>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</si>
  <si>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</si>
  <si>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</si>
  <si>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</si>
  <si>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</si>
  <si>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</si>
  <si>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</si>
  <si>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</si>
  <si>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</si>
  <si>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</si>
  <si>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</si>
  <si>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</si>
  <si>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</si>
  <si>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</si>
  <si>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</si>
  <si>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</si>
  <si>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</si>
  <si>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</si>
  <si>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</si>
  <si>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</si>
  <si>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</si>
  <si>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</si>
  <si>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</si>
  <si>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</si>
  <si>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</si>
  <si>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</si>
  <si>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</si>
  <si>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</si>
  <si>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</si>
  <si>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</si>
  <si>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</si>
  <si>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</si>
  <si>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</si>
  <si>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</si>
  <si>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</si>
  <si>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</si>
  <si>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</si>
  <si>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</si>
  <si>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</si>
  <si>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</si>
  <si>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</si>
  <si>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</si>
  <si>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</si>
  <si>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</si>
  <si>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</si>
  <si>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</si>
  <si>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</si>
  <si>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</si>
  <si>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</si>
  <si>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</si>
  <si>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</si>
  <si>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</si>
  <si>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</si>
  <si>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</si>
  <si>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</si>
  <si>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</si>
  <si>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</si>
  <si>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</si>
  <si>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</si>
  <si>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</si>
  <si>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</si>
  <si>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</si>
  <si>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</si>
  <si>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</si>
  <si>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</si>
  <si>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</si>
  <si>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</si>
  <si>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</si>
  <si>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</si>
  <si>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</si>
  <si>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</si>
  <si>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</si>
  <si>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</si>
  <si>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</si>
  <si>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</si>
  <si>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</si>
  <si>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</si>
  <si>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</si>
  <si>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</si>
  <si>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</si>
  <si>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</si>
  <si>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</si>
  <si>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</si>
  <si>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</si>
  <si>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</si>
  <si>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</si>
  <si>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</si>
  <si>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</si>
  <si>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</si>
  <si>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</si>
  <si>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</si>
  <si>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</si>
  <si>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</si>
  <si>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</si>
  <si>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</si>
  <si>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</si>
  <si>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</si>
  <si>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</si>
  <si>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</si>
  <si>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</si>
  <si>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</si>
  <si>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</si>
  <si>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</si>
  <si>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</si>
  <si>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</si>
  <si>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</si>
  <si>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</si>
  <si>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</si>
  <si>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</si>
  <si>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</si>
  <si>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</si>
  <si>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</si>
  <si>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</si>
  <si>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</si>
  <si>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</si>
  <si>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</si>
  <si>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</si>
  <si>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</si>
  <si>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</si>
  <si>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</si>
  <si>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</si>
  <si>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</si>
  <si>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</si>
  <si>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</si>
  <si>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</si>
  <si>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</si>
  <si>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</si>
  <si>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</si>
  <si>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</si>
  <si>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</si>
  <si>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</si>
  <si>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</si>
  <si>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</si>
  <si>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</si>
  <si>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</si>
  <si>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</si>
  <si>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</si>
  <si>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</si>
  <si>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</si>
  <si>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</si>
  <si>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</si>
  <si>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</si>
  <si>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</si>
  <si>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</si>
  <si>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</si>
  <si>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</si>
  <si>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</si>
  <si>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</si>
  <si>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</si>
  <si>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</si>
  <si>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</si>
  <si>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</si>
  <si>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</si>
  <si>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</si>
  <si>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</si>
  <si>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</si>
  <si>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</si>
  <si>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</si>
  <si>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</si>
  <si>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</si>
  <si>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</si>
  <si>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</si>
  <si>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</si>
  <si>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</si>
  <si>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</si>
  <si>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</si>
  <si>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</si>
  <si>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</si>
  <si>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</si>
  <si>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</si>
  <si>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</si>
  <si>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</si>
  <si>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</si>
  <si>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</si>
  <si>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</si>
  <si>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</si>
  <si>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</si>
  <si>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</si>
  <si>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</si>
  <si>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</si>
  <si>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</si>
  <si>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</si>
  <si>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</si>
  <si>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</si>
  <si>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</si>
  <si>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</si>
  <si>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</si>
  <si>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</si>
  <si>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</si>
  <si>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</si>
  <si>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</si>
  <si>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</si>
  <si>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</si>
  <si>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</si>
  <si>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</si>
  <si>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</si>
  <si>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</si>
  <si>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</si>
  <si>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</si>
  <si>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</si>
  <si>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</si>
  <si>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</si>
  <si>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</si>
  <si>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</si>
  <si>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</si>
  <si>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</si>
  <si>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</si>
  <si>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</si>
  <si>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</si>
  <si>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</si>
  <si>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</si>
  <si>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</si>
  <si>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</si>
  <si>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</si>
  <si>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</si>
  <si>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</si>
  <si>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</si>
  <si>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</si>
  <si>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</si>
  <si>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</si>
  <si>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</si>
  <si>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</si>
  <si>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</si>
  <si>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</si>
  <si>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</si>
  <si>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</si>
  <si>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</si>
  <si>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</si>
  <si>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</si>
  <si>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</si>
  <si>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</si>
  <si>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</si>
  <si>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</si>
  <si>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</si>
  <si>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</si>
  <si>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</si>
  <si>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</si>
  <si>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</si>
  <si>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</si>
  <si>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</si>
  <si>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</si>
  <si>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</si>
  <si>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</si>
  <si>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</si>
  <si>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</si>
  <si>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</si>
  <si>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</si>
  <si>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</si>
  <si>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</si>
  <si>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</si>
  <si>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</si>
  <si>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</si>
  <si>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</si>
  <si>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</si>
  <si>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</si>
  <si>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</si>
  <si>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</si>
  <si>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</si>
  <si>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</si>
  <si>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</si>
  <si>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</si>
  <si>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</si>
  <si>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</si>
  <si>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</si>
  <si>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</si>
  <si>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</si>
  <si>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</si>
  <si>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</si>
  <si>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</si>
  <si>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</si>
  <si>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</si>
  <si>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</si>
  <si>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</si>
  <si>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</si>
  <si>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</si>
  <si>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</si>
  <si>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</si>
  <si>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</si>
  <si>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</si>
  <si>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</si>
  <si>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</si>
  <si>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</si>
  <si>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</si>
  <si>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</si>
  <si>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</si>
  <si>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</si>
  <si>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</si>
  <si>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</si>
  <si>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</si>
  <si>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</si>
  <si>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</si>
  <si>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</si>
  <si>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</si>
  <si>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</si>
  <si>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</si>
  <si>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</si>
  <si>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</si>
  <si>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</si>
  <si>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</si>
  <si>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</si>
  <si>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</si>
  <si>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</si>
  <si>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</si>
  <si>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</si>
  <si>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</si>
  <si>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</si>
  <si>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</si>
  <si>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</si>
  <si>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</si>
  <si>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</si>
  <si>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</si>
  <si>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</si>
  <si>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</si>
  <si>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</si>
  <si>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</si>
  <si>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</si>
  <si>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</si>
  <si>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</si>
  <si>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</si>
  <si>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</si>
  <si>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</si>
  <si>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</si>
  <si>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</si>
  <si>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</si>
  <si>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</si>
  <si>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</si>
  <si>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</si>
  <si>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</si>
  <si>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</si>
  <si>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</si>
  <si>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</si>
  <si>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</si>
  <si>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</si>
  <si>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</si>
  <si>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</si>
  <si>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</si>
  <si>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</si>
  <si>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</si>
  <si>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</si>
  <si>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</si>
  <si>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</si>
  <si>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</si>
  <si>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</si>
  <si>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</si>
  <si>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</si>
  <si>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</si>
  <si>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</si>
  <si>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</si>
  <si>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</si>
  <si>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</si>
  <si>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</si>
  <si>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</si>
  <si>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</si>
  <si>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</si>
  <si>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</si>
  <si>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</si>
  <si>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</si>
  <si>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</si>
  <si>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</si>
  <si>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</si>
  <si>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</si>
  <si>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</si>
  <si>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</si>
  <si>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</si>
  <si>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</si>
  <si>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</si>
  <si>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</si>
  <si>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</si>
  <si>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</si>
  <si>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</si>
  <si>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</si>
  <si>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</si>
  <si>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</si>
  <si>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</si>
  <si>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</si>
  <si>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</si>
  <si>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</si>
  <si>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</si>
  <si>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</si>
  <si>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</si>
  <si>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</si>
  <si>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</si>
  <si>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</si>
  <si>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</si>
  <si>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</si>
  <si>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</si>
  <si>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</si>
  <si>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</si>
  <si>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</si>
  <si>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</si>
  <si>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</si>
  <si>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</si>
  <si>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</si>
  <si>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</si>
  <si>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</si>
  <si>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</si>
  <si>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</si>
  <si>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</si>
  <si>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</si>
  <si>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</si>
  <si>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</si>
  <si>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</si>
  <si>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</si>
  <si>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</si>
  <si>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</si>
  <si>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</si>
  <si>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</si>
  <si>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</si>
  <si>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</si>
  <si>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</si>
  <si>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</si>
  <si>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</si>
  <si>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</si>
  <si>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</si>
  <si>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</si>
  <si>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</si>
  <si>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</si>
  <si>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</si>
  <si>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</si>
  <si>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</si>
  <si>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</si>
  <si>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</si>
  <si>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</si>
  <si>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</si>
  <si>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</si>
  <si>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</si>
  <si>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</si>
  <si>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</si>
  <si>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</si>
  <si>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</si>
  <si>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</si>
  <si>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</si>
  <si>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</si>
  <si>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</si>
  <si>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</si>
  <si>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</si>
  <si>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</si>
  <si>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</si>
  <si>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</si>
  <si>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</si>
  <si>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</si>
  <si>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</si>
  <si>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</si>
  <si>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</si>
  <si>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</si>
  <si>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</si>
  <si>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</si>
  <si>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</si>
  <si>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</si>
  <si>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</si>
  <si>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</si>
  <si>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</si>
  <si>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</si>
  <si>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</si>
  <si>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</si>
  <si>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</si>
  <si>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</si>
  <si>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</si>
  <si>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</si>
  <si>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</si>
  <si>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</si>
  <si>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</si>
  <si>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</si>
  <si>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</si>
  <si>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</si>
  <si>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</si>
  <si>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</si>
  <si>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</si>
  <si>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</si>
  <si>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</si>
  <si>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</si>
  <si>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</si>
  <si>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</si>
  <si>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</si>
  <si>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</si>
  <si>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</si>
  <si>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</si>
  <si>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</si>
  <si>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</si>
  <si>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</si>
  <si>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</si>
  <si>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</si>
  <si>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</si>
  <si>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</si>
  <si>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</si>
  <si>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</si>
  <si>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</si>
  <si>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</si>
  <si>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</si>
  <si>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</si>
  <si>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</si>
  <si>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</si>
  <si>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</si>
  <si>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</si>
  <si>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</si>
  <si>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</si>
  <si>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</si>
  <si>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</si>
  <si>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</si>
  <si>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</si>
  <si>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</si>
  <si>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</si>
  <si>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</si>
  <si>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</si>
  <si>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</si>
  <si>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</si>
  <si>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</si>
  <si>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</si>
  <si>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</si>
  <si>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</si>
  <si>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</si>
  <si>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</si>
  <si>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</si>
  <si>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</si>
  <si>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</si>
  <si>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</si>
  <si>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</si>
  <si>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</si>
  <si>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</si>
  <si>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</si>
  <si>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</si>
  <si>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</si>
  <si>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</si>
  <si>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</si>
  <si>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</si>
  <si>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</si>
  <si>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</si>
  <si>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</si>
  <si>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</si>
  <si>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</si>
  <si>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</si>
  <si>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</si>
  <si>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</si>
  <si>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</si>
  <si>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</si>
  <si>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</si>
  <si>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</si>
  <si>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</si>
  <si>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</si>
  <si>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</si>
  <si>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</si>
  <si>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</si>
  <si>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</si>
  <si>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</si>
  <si>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</si>
  <si>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</si>
  <si>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</si>
  <si>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</si>
  <si>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</si>
  <si>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</si>
  <si>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</si>
  <si>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</si>
  <si>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</si>
  <si>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</si>
  <si>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</si>
  <si>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</si>
  <si>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</si>
  <si>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</si>
  <si>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</si>
  <si>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</si>
  <si>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</si>
  <si>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</si>
  <si>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</si>
  <si>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</si>
  <si>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</si>
  <si>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</si>
  <si>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</si>
  <si>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</si>
  <si>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</si>
  <si>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</si>
  <si>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</si>
  <si>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</si>
  <si>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</si>
  <si>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</si>
  <si>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</si>
  <si>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</si>
  <si>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</si>
  <si>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</si>
  <si>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</si>
  <si>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</si>
  <si>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</si>
  <si>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</si>
  <si>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</si>
  <si>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</si>
  <si>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</si>
  <si>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</si>
  <si>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</si>
  <si>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</si>
  <si>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</si>
  <si>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</si>
  <si>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</si>
  <si>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</si>
  <si>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</si>
  <si>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</si>
  <si>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</si>
  <si>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</si>
  <si>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</si>
  <si>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</si>
  <si>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</si>
  <si>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</si>
  <si>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</si>
  <si>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</si>
  <si>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</si>
  <si>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</si>
  <si>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</si>
  <si>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</si>
  <si>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</si>
  <si>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</si>
  <si>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</si>
  <si>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</si>
  <si>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</si>
  <si>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</si>
  <si>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</si>
  <si>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</si>
  <si>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</si>
  <si>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</si>
  <si>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</si>
  <si>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</si>
  <si>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</si>
  <si>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</si>
  <si>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</si>
  <si>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</si>
  <si>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</si>
  <si>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</si>
  <si>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</si>
  <si>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</si>
  <si>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</si>
  <si>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</si>
  <si>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</si>
  <si>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</si>
  <si>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</si>
  <si>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</si>
  <si>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</si>
  <si>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</si>
  <si>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</si>
  <si>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</si>
  <si>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</si>
  <si>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</si>
  <si>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</si>
  <si>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</si>
  <si>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</si>
  <si>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</si>
  <si>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</si>
  <si>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</si>
  <si>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</si>
  <si>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</si>
  <si>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</si>
  <si>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</si>
  <si>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</si>
  <si>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</si>
  <si>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</si>
  <si>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</si>
  <si>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</si>
  <si>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</si>
  <si>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</si>
  <si>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</si>
  <si>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</si>
  <si>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</si>
  <si>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</si>
  <si>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</si>
  <si>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</si>
  <si>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</si>
  <si>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</si>
  <si>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</si>
  <si>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</si>
  <si>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</si>
  <si>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</si>
  <si>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</si>
  <si>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</si>
  <si>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</si>
  <si>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</si>
  <si>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</si>
  <si>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</si>
  <si>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</si>
  <si>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</si>
  <si>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</si>
  <si>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</si>
  <si>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</si>
  <si>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</si>
  <si>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</si>
  <si>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</si>
  <si>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</si>
  <si>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</si>
  <si>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</si>
  <si>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</si>
  <si>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</si>
  <si>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</si>
  <si>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</si>
  <si>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</si>
  <si>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</si>
  <si>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</si>
  <si>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</si>
  <si>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</si>
  <si>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</si>
  <si>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</si>
  <si>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</si>
  <si>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</si>
  <si>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</si>
  <si>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</si>
  <si>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</si>
  <si>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</si>
  <si>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</si>
  <si>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</si>
  <si>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</si>
  <si>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</si>
  <si>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</si>
  <si>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</si>
  <si>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</si>
  <si>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</si>
  <si>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</si>
  <si>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</si>
  <si>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</si>
  <si>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</si>
  <si>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</si>
  <si>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</si>
  <si>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</si>
  <si>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</si>
  <si>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</si>
  <si>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</si>
  <si>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</si>
  <si>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</si>
  <si>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</si>
  <si>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</si>
  <si>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</si>
  <si>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</si>
  <si>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</si>
  <si>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</si>
  <si>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</si>
  <si>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</si>
  <si>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</si>
  <si>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</si>
  <si>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</si>
  <si>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</si>
  <si>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</si>
  <si>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</si>
  <si>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</si>
  <si>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</si>
  <si>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</si>
  <si>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</si>
  <si>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</si>
  <si>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</si>
  <si>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</si>
  <si>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</si>
  <si>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</si>
  <si>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</si>
  <si>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</si>
  <si>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</si>
  <si>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</si>
  <si>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</si>
  <si>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</si>
  <si>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</si>
  <si>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</si>
  <si>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</si>
  <si>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</si>
  <si>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</si>
  <si>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</si>
  <si>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</si>
  <si>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</si>
  <si>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</si>
  <si>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</si>
  <si>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</si>
  <si>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</si>
  <si>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</si>
  <si>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</si>
  <si>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</si>
  <si>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</si>
  <si>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</si>
  <si>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</si>
  <si>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</si>
  <si>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</si>
  <si>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</si>
  <si>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</si>
  <si>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</si>
  <si>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</si>
  <si>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</si>
  <si>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</si>
  <si>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</si>
  <si>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</si>
  <si>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</si>
  <si>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</si>
  <si>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</si>
  <si>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</si>
  <si>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</si>
  <si>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</si>
  <si>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</si>
  <si>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</si>
  <si>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</si>
  <si>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</si>
  <si>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</si>
  <si>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</si>
  <si>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</si>
  <si>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</si>
  <si>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</si>
  <si>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</si>
  <si>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</si>
  <si>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</si>
  <si>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</si>
  <si>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</si>
  <si>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</si>
  <si>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</si>
  <si>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</si>
  <si>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</si>
  <si>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</si>
  <si>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</si>
  <si>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</si>
  <si>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</si>
  <si>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</si>
  <si>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</si>
  <si>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</si>
  <si>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</si>
  <si>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</si>
  <si>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</si>
  <si>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</si>
  <si>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</si>
  <si>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</si>
  <si>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</si>
  <si>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</si>
  <si>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</si>
  <si>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</si>
  <si>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</si>
  <si>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</si>
  <si>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</si>
  <si>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</si>
  <si>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</si>
  <si>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</si>
  <si>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</si>
  <si>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</si>
  <si>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</si>
  <si>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</si>
  <si>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</si>
  <si>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</si>
  <si>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</si>
  <si>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</si>
  <si>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</si>
  <si>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</si>
  <si>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</si>
  <si>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</si>
  <si>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</si>
  <si>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</si>
  <si>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</si>
  <si>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</si>
  <si>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</si>
  <si>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</si>
  <si>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</si>
  <si>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</si>
  <si>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</si>
  <si>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</si>
  <si>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</si>
  <si>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</si>
  <si>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</si>
  <si>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</si>
  <si>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</si>
  <si>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</si>
  <si>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</si>
  <si>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</si>
  <si>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</si>
  <si>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</si>
  <si>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</si>
  <si>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</si>
  <si>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</si>
  <si>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</si>
  <si>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</si>
  <si>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</si>
  <si>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</si>
  <si>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</si>
  <si>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</si>
  <si>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</si>
  <si>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</si>
  <si>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</si>
  <si>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</si>
  <si>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</si>
  <si>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</si>
  <si>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</si>
  <si>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</si>
  <si>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</si>
  <si>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</si>
  <si>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</si>
  <si>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</si>
  <si>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</si>
  <si>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</si>
  <si>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</si>
  <si>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</si>
  <si>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</si>
  <si>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</si>
  <si>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</si>
  <si>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</si>
  <si>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</si>
  <si>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</si>
  <si>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</si>
  <si>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</si>
  <si>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</si>
  <si>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</si>
  <si>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</si>
  <si>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</si>
  <si>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</si>
  <si>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</si>
  <si>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</si>
  <si>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</si>
  <si>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</si>
  <si>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</si>
  <si>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</si>
  <si>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</si>
  <si>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</si>
  <si>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</si>
  <si>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</si>
  <si>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</si>
  <si>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</si>
  <si>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</si>
  <si>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</si>
  <si>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</si>
  <si>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</si>
  <si>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</si>
  <si>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</si>
  <si>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</si>
  <si>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</si>
  <si>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</si>
  <si>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</si>
  <si>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</si>
  <si>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</si>
  <si>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</si>
  <si>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</si>
  <si>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</si>
  <si>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</si>
  <si>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</si>
  <si>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</si>
  <si>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</si>
  <si>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</si>
  <si>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</si>
  <si>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</si>
  <si>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</si>
  <si>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</si>
  <si>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</si>
  <si>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</si>
  <si>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</si>
  <si>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</si>
  <si>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</si>
  <si>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</si>
  <si>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</si>
  <si>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</si>
  <si>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</si>
  <si>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</si>
  <si>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</si>
  <si>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</si>
  <si>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</si>
  <si>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</si>
  <si>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</si>
  <si>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</si>
  <si>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</si>
  <si>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</si>
  <si>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</si>
  <si>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</si>
  <si>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</si>
  <si>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</si>
  <si>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</si>
  <si>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</si>
  <si>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</si>
  <si>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</si>
  <si>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</si>
  <si>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</si>
  <si>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</si>
  <si>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</si>
  <si>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</si>
  <si>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</si>
  <si>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</si>
  <si>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</si>
  <si>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</si>
  <si>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</si>
  <si>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</si>
  <si>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</si>
  <si>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</si>
  <si>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</si>
  <si>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</si>
  <si>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</si>
  <si>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</si>
  <si>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</si>
  <si>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</si>
  <si>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</si>
  <si>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</si>
  <si>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</si>
  <si>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</si>
  <si>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</si>
  <si>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</si>
  <si>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</si>
  <si>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</si>
  <si>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</si>
  <si>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</si>
  <si>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</si>
  <si>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</si>
  <si>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</si>
  <si>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</si>
  <si>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</si>
  <si>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</si>
  <si>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</si>
  <si>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</si>
  <si>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</si>
  <si>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</si>
  <si>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</si>
  <si>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</si>
  <si>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</si>
  <si>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</si>
  <si>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</si>
  <si>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</si>
  <si>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</si>
  <si>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</si>
  <si>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</si>
  <si>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</si>
  <si>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</si>
  <si>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</si>
  <si>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</si>
  <si>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</si>
  <si>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</si>
  <si>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</si>
  <si>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</si>
  <si>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</si>
  <si>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</si>
  <si>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</si>
  <si>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</si>
  <si>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</si>
  <si>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</si>
  <si>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</si>
  <si>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</si>
  <si>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</si>
  <si>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</si>
  <si>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</si>
  <si>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</si>
  <si>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</si>
  <si>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</si>
  <si>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</si>
  <si>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</si>
  <si>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</si>
  <si>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</si>
  <si>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</si>
  <si>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</si>
  <si>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</si>
  <si>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</si>
  <si>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</si>
  <si>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</si>
  <si>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</si>
  <si>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</si>
  <si>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</si>
  <si>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</si>
  <si>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</si>
  <si>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</si>
  <si>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</si>
  <si>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</si>
  <si>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</si>
  <si>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</si>
  <si>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</si>
  <si>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</si>
  <si>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</si>
  <si>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</si>
  <si>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</si>
  <si>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</si>
  <si>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</si>
  <si>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</si>
  <si>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</si>
  <si>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</si>
  <si>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</si>
  <si>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</si>
  <si>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</si>
  <si>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</si>
  <si>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</si>
  <si>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</si>
  <si>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</si>
  <si>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</si>
  <si>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</si>
  <si>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</si>
  <si>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</si>
  <si>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</si>
  <si>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</si>
  <si>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</si>
  <si>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</si>
  <si>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</si>
  <si>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</si>
  <si>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</si>
  <si>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</si>
  <si>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</si>
  <si>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</si>
  <si>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</si>
  <si>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</si>
  <si>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</si>
  <si>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</si>
  <si>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</si>
  <si>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</si>
  <si>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</si>
  <si>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</si>
  <si>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</si>
  <si>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</si>
  <si>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</si>
  <si>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</si>
  <si>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</si>
  <si>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</si>
  <si>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</si>
  <si>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</si>
  <si>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</si>
  <si>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</si>
  <si>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</si>
  <si>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</si>
  <si>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</si>
  <si>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</si>
  <si>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</si>
  <si>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</si>
  <si>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</si>
  <si>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</si>
  <si>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</si>
  <si>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</si>
  <si>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</si>
  <si>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</si>
  <si>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</si>
  <si>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</si>
  <si>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</si>
  <si>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</si>
  <si>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</si>
  <si>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</si>
  <si>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</si>
  <si>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</si>
  <si>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</si>
  <si>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</si>
  <si>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</si>
  <si>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</si>
  <si>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</si>
  <si>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</si>
  <si>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</si>
  <si>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</si>
  <si>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</si>
  <si>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</si>
  <si>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</si>
  <si>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</si>
  <si>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</si>
  <si>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</si>
  <si>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</si>
  <si>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</si>
  <si>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</si>
  <si>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</si>
  <si>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</si>
  <si>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</si>
  <si>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</si>
  <si>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</si>
  <si>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</si>
  <si>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</si>
  <si>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</si>
  <si>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</si>
  <si>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</si>
  <si>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</si>
  <si>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</si>
  <si>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</si>
  <si>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</si>
  <si>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</si>
  <si>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</si>
  <si>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</si>
  <si>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</si>
  <si>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</si>
  <si>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</si>
  <si>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</si>
  <si>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</si>
  <si>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</si>
  <si>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</si>
  <si>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</si>
  <si>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</si>
  <si>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</si>
  <si>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</si>
  <si>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</si>
  <si>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</si>
  <si>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</si>
  <si>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</si>
  <si>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</si>
  <si>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</si>
  <si>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</si>
  <si>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</si>
  <si>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</si>
  <si>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</si>
  <si>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</si>
  <si>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</si>
  <si>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</si>
  <si>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</si>
  <si>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</si>
  <si>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</si>
  <si>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</si>
  <si>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</si>
  <si>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</si>
  <si>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</si>
  <si>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</si>
  <si>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</si>
  <si>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</si>
  <si>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</si>
  <si>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</si>
  <si>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</si>
  <si>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</si>
  <si>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</si>
  <si>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</si>
  <si>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</si>
  <si>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</si>
  <si>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</si>
  <si>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</si>
  <si>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</si>
  <si>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</si>
  <si>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</si>
  <si>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</si>
  <si>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</si>
  <si>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</si>
  <si>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</si>
  <si>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</si>
  <si>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</si>
  <si>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</si>
  <si>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</si>
  <si>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</si>
  <si>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</si>
  <si>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</si>
  <si>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</si>
  <si>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</si>
  <si>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</si>
  <si>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</si>
  <si>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</si>
  <si>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</si>
  <si>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</si>
  <si>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</si>
  <si>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</si>
  <si>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</si>
  <si>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</si>
  <si>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</si>
  <si>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</si>
  <si>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</si>
  <si>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</si>
  <si>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</si>
  <si>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</si>
  <si>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</si>
  <si>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</si>
  <si>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</si>
  <si>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</si>
  <si>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</si>
  <si>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</si>
  <si>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</si>
  <si>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</si>
  <si>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</si>
  <si>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</si>
  <si>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</si>
  <si>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</si>
  <si>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</si>
  <si>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</si>
  <si>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</si>
  <si>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</si>
  <si>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</si>
  <si>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</si>
  <si>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</si>
  <si>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</si>
  <si>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</si>
  <si>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</si>
  <si>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</si>
  <si>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</si>
  <si>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</si>
  <si>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</si>
  <si>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</si>
  <si>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</si>
  <si>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</si>
  <si>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</si>
  <si>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</si>
  <si>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</si>
  <si>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</si>
  <si>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</si>
  <si>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</si>
  <si>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</si>
  <si>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</si>
  <si>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</si>
  <si>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</si>
  <si>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</si>
  <si>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</si>
  <si>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</si>
  <si>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</si>
  <si>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</si>
  <si>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</si>
  <si>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</si>
  <si>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</si>
  <si>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</si>
  <si>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</si>
  <si>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</si>
  <si>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</si>
  <si>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</si>
  <si>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</si>
  <si>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</si>
  <si>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</si>
  <si>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</si>
  <si>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</si>
  <si>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</si>
  <si>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</si>
  <si>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</si>
  <si>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</si>
  <si>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</si>
  <si>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</si>
  <si>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</si>
  <si>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</si>
  <si>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</si>
  <si>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</si>
  <si>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</si>
  <si>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</si>
  <si>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</si>
  <si>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</si>
  <si>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</si>
  <si>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</si>
  <si>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</si>
  <si>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</si>
  <si>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</si>
  <si>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</si>
  <si>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</si>
  <si>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</si>
  <si>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</si>
  <si>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</si>
  <si>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</si>
  <si>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</si>
  <si>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</si>
  <si>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</si>
  <si>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</si>
  <si>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</si>
  <si>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</si>
  <si>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</si>
  <si>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</si>
  <si>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</si>
  <si>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</si>
  <si>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</si>
  <si>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</si>
  <si>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</si>
  <si>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</si>
  <si>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</si>
  <si>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</si>
  <si>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</si>
  <si>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</si>
  <si>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</si>
  <si>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</si>
  <si>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</si>
  <si>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</si>
  <si>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</si>
  <si>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</si>
  <si>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</si>
  <si>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</si>
  <si>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</si>
  <si>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</si>
  <si>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</si>
  <si>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</si>
  <si>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</si>
  <si>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</si>
  <si>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</si>
  <si>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</si>
  <si>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</si>
  <si>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</si>
  <si>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</si>
  <si>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</si>
  <si>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</si>
  <si>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</si>
  <si>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</si>
  <si>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</si>
  <si>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</si>
  <si>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</si>
  <si>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</si>
  <si>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</si>
  <si>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</si>
  <si>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</si>
  <si>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</si>
  <si>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</si>
  <si>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</si>
  <si>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</si>
  <si>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</si>
  <si>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</si>
  <si>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</si>
  <si>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</si>
  <si>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</si>
  <si>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</si>
  <si>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</si>
  <si>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</si>
  <si>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</si>
  <si>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</si>
  <si>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</si>
  <si>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</si>
  <si>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</si>
  <si>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</si>
  <si>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</si>
  <si>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</si>
  <si>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</si>
  <si>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</si>
  <si>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</si>
  <si>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</si>
  <si>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</si>
  <si>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</si>
  <si>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</si>
  <si>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</si>
  <si>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</si>
  <si>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</si>
  <si>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</si>
  <si>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</si>
  <si>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</si>
  <si>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</si>
  <si>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</si>
  <si>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</si>
  <si>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</si>
  <si>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</si>
  <si>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</si>
  <si>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</si>
  <si>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</si>
  <si>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</si>
  <si>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</si>
  <si>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</si>
  <si>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</si>
  <si>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</si>
  <si>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</si>
  <si>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</si>
  <si>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</si>
  <si>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</si>
  <si>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</si>
  <si>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</si>
  <si>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</si>
  <si>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</si>
  <si>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</si>
  <si>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</si>
  <si>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</si>
  <si>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</si>
  <si>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</si>
  <si>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</si>
  <si>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</si>
  <si>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</si>
  <si>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</si>
  <si>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</si>
  <si>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</si>
  <si>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</si>
  <si>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</si>
  <si>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</si>
  <si>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</si>
  <si>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</si>
  <si>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</si>
  <si>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</si>
  <si>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</si>
  <si>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</si>
  <si>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</si>
  <si>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</si>
  <si>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</si>
  <si>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</si>
  <si>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</si>
  <si>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</si>
  <si>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</si>
  <si>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</si>
  <si>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</si>
  <si>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</si>
  <si>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</si>
  <si>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</si>
  <si>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</si>
  <si>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</si>
  <si>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</si>
  <si>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</si>
  <si>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</si>
  <si>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</si>
  <si>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</si>
  <si>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</si>
  <si>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</si>
  <si>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</si>
  <si>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</si>
  <si>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</si>
  <si>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</si>
  <si>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</si>
  <si>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</si>
  <si>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</si>
  <si>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</si>
  <si>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</si>
  <si>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</si>
  <si>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</si>
  <si>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</si>
  <si>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</si>
  <si>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</si>
  <si>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</si>
  <si>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</si>
  <si>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</si>
  <si>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</si>
  <si>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</si>
  <si>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</si>
  <si>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</si>
  <si>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</si>
  <si>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</si>
  <si>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</si>
  <si>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</si>
  <si>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</si>
  <si>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</si>
  <si>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</si>
  <si>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</si>
  <si>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</si>
  <si>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</si>
  <si>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</si>
  <si>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</si>
  <si>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</si>
  <si>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</si>
  <si>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</si>
  <si>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</si>
  <si>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</si>
  <si>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</si>
  <si>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</si>
  <si>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</si>
  <si>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</si>
  <si>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</si>
  <si>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</si>
  <si>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</si>
  <si>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</si>
  <si>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</si>
  <si>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</si>
  <si>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</si>
  <si>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</si>
  <si>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</si>
  <si>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</si>
  <si>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</si>
  <si>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</si>
  <si>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</si>
  <si>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</si>
  <si>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</si>
  <si>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</si>
  <si>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</si>
  <si>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</si>
  <si>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</si>
  <si>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</si>
  <si>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</si>
  <si>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</si>
  <si>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</si>
  <si>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</si>
  <si>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</si>
  <si>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</si>
  <si>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</si>
  <si>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</si>
  <si>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</si>
  <si>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</si>
  <si>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</si>
  <si>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</si>
  <si>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</si>
  <si>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</si>
  <si>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</si>
  <si>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</si>
  <si>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</si>
  <si>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</si>
  <si>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</si>
  <si>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</si>
  <si>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</si>
  <si>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</si>
  <si>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</si>
  <si>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</si>
  <si>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</si>
  <si>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</si>
  <si>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</si>
  <si>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</si>
  <si>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</si>
  <si>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</si>
  <si>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</si>
  <si>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</si>
  <si>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</si>
  <si>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</si>
  <si>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</si>
  <si>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</si>
  <si>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</si>
  <si>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</si>
  <si>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</si>
  <si>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</si>
  <si>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</si>
  <si>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</si>
  <si>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</si>
  <si>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</si>
  <si>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</si>
  <si>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</si>
  <si>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</si>
  <si>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</si>
  <si>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</si>
  <si>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</si>
  <si>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</si>
  <si>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</si>
  <si>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</si>
  <si>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</si>
  <si>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</si>
  <si>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</si>
  <si>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</si>
  <si>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</si>
  <si>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</si>
  <si>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</si>
  <si>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</si>
  <si>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</si>
  <si>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</si>
  <si>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</si>
  <si>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</si>
  <si>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</si>
  <si>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</si>
  <si>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</si>
  <si>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</si>
  <si>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</si>
  <si>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</si>
  <si>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</si>
  <si>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</si>
  <si>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</si>
  <si>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</si>
  <si>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</si>
  <si>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</si>
  <si>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</si>
  <si>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</si>
  <si>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</si>
  <si>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</si>
  <si>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</si>
  <si>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</si>
  <si>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</si>
  <si>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</si>
  <si>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</si>
  <si>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</si>
  <si>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</si>
  <si>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</si>
  <si>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</si>
  <si>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</si>
  <si>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</si>
  <si>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</si>
  <si>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</si>
  <si>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</si>
  <si>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</si>
  <si>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</si>
  <si>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</si>
  <si>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</si>
  <si>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</si>
  <si>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</si>
  <si>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</si>
  <si>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</si>
  <si>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</si>
  <si>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</si>
  <si>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</si>
  <si>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</si>
  <si>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</si>
  <si>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</si>
  <si>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</si>
  <si>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</si>
  <si>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</si>
  <si>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</si>
  <si>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</si>
  <si>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</si>
  <si>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</si>
  <si>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</si>
  <si>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</si>
  <si>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</si>
  <si>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</si>
  <si>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</si>
  <si>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</si>
  <si>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</si>
  <si>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</si>
  <si>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</si>
  <si>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</si>
  <si>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</si>
  <si>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</si>
  <si>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</si>
  <si>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</si>
  <si>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</si>
  <si>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</si>
  <si>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</si>
  <si>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</si>
  <si>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</si>
  <si>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</si>
  <si>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</si>
  <si>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</si>
  <si>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</si>
  <si>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</si>
  <si>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</si>
  <si>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</si>
  <si>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</si>
  <si>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</si>
  <si>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</si>
  <si>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</si>
  <si>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</si>
  <si>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</si>
  <si>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</si>
  <si>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</si>
  <si>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</si>
  <si>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</si>
  <si>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</si>
  <si>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</si>
  <si>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</si>
  <si>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</si>
  <si>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</si>
  <si>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</si>
  <si>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</si>
  <si>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</si>
  <si>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</si>
  <si>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</si>
  <si>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</si>
  <si>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</si>
  <si>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</si>
  <si>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</si>
  <si>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</si>
  <si>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</si>
  <si>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</si>
  <si>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</si>
  <si>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</si>
  <si>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</si>
  <si>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</si>
  <si>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</si>
  <si>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</si>
  <si>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</si>
  <si>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</si>
  <si>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</si>
  <si>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</si>
  <si>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</si>
  <si>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</si>
  <si>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</si>
  <si>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</si>
  <si>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</si>
  <si>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</si>
  <si>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</si>
  <si>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</si>
  <si>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</si>
  <si>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</si>
  <si>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</si>
  <si>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</si>
  <si>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</si>
  <si>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</si>
  <si>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</si>
  <si>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</si>
  <si>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</si>
  <si>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</si>
  <si>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</si>
  <si>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</si>
  <si>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</si>
  <si>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</si>
  <si>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</si>
  <si>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</si>
  <si>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</si>
  <si>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</si>
  <si>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</si>
  <si>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</si>
  <si>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</si>
  <si>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</si>
  <si>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</si>
  <si>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</si>
  <si>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</si>
  <si>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</si>
  <si>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</si>
  <si>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</si>
  <si>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</si>
  <si>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</si>
  <si>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</si>
  <si>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</si>
  <si>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</si>
  <si>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</si>
  <si>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</si>
  <si>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</si>
  <si>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</si>
  <si>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</si>
  <si>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</si>
  <si>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</si>
  <si>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</si>
  <si>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</si>
  <si>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</si>
  <si>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</si>
  <si>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</si>
  <si>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</si>
  <si>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</si>
  <si>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</si>
  <si>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</si>
  <si>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</si>
  <si>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</si>
  <si>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</si>
  <si>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</si>
  <si>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</si>
  <si>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</si>
  <si>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</si>
  <si>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</si>
  <si>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</si>
  <si>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</si>
  <si>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</si>
  <si>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</si>
  <si>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</si>
  <si>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</si>
  <si>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</si>
  <si>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</si>
  <si>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</si>
  <si>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</si>
  <si>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</si>
  <si>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</si>
  <si>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</si>
  <si>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</si>
  <si>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</si>
  <si>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</si>
  <si>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</si>
  <si>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</si>
  <si>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</si>
  <si>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</si>
  <si>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</si>
  <si>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</si>
  <si>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</si>
  <si>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</si>
  <si>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</si>
  <si>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</si>
  <si>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</si>
  <si>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</si>
  <si>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</si>
  <si>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</si>
  <si>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</si>
  <si>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</si>
  <si>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</si>
  <si>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</si>
  <si>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</si>
  <si>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</si>
  <si>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</si>
  <si>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</si>
  <si>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</si>
  <si>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</si>
  <si>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</si>
  <si>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</si>
  <si>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</si>
  <si>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</si>
  <si>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</si>
  <si>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</si>
  <si>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</si>
  <si>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</si>
  <si>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</si>
  <si>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</si>
  <si>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</si>
  <si>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</si>
  <si>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</si>
  <si>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</si>
  <si>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</si>
  <si>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</si>
  <si>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</si>
  <si>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</si>
  <si>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</si>
  <si>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</si>
  <si>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</si>
  <si>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</si>
  <si>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</si>
  <si>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</si>
  <si>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</si>
  <si>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</si>
  <si>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</si>
  <si>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</si>
  <si>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</si>
  <si>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</si>
  <si>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</si>
  <si>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</si>
  <si>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</si>
  <si>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</si>
  <si>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</si>
  <si>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</si>
  <si>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</si>
  <si>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</si>
  <si>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</si>
  <si>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</si>
  <si>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</si>
  <si>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</si>
  <si>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</si>
  <si>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</si>
  <si>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</si>
  <si>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</si>
  <si>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</si>
  <si>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</si>
  <si>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</si>
  <si>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</si>
  <si>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</si>
  <si>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</si>
  <si>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</si>
  <si>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</si>
  <si>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</si>
  <si>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</si>
  <si>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</si>
  <si>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</si>
  <si>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</si>
  <si>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</si>
  <si>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</si>
  <si>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</si>
  <si>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</si>
  <si>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</si>
  <si>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</si>
  <si>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</si>
  <si>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</si>
  <si>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</si>
  <si>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</si>
  <si>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</si>
  <si>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</si>
  <si>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</si>
  <si>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</si>
  <si>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</si>
  <si>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</si>
  <si>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</si>
  <si>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</si>
  <si>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</si>
  <si>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</si>
  <si>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</si>
  <si>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</si>
  <si>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</si>
  <si>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</si>
  <si>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</si>
  <si>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</si>
  <si>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</si>
  <si>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</si>
  <si>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</si>
  <si>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</si>
  <si>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</si>
  <si>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</si>
  <si>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</si>
  <si>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</si>
  <si>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</si>
  <si>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</si>
  <si>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</si>
  <si>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</si>
  <si>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</si>
  <si>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</si>
  <si>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</si>
  <si>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</si>
  <si>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</si>
  <si>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</si>
  <si>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</si>
  <si>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</si>
  <si>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</si>
  <si>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</si>
  <si>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</si>
  <si>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</si>
  <si>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</si>
  <si>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</si>
  <si>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</si>
  <si>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</si>
  <si>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</si>
  <si>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</si>
  <si>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</si>
  <si>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</si>
  <si>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</si>
  <si>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</si>
  <si>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</si>
  <si>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</si>
  <si>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</si>
  <si>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</si>
  <si>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</si>
  <si>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</si>
  <si>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</si>
  <si>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</si>
  <si>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</si>
  <si>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</si>
  <si>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</si>
  <si>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</si>
  <si>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</si>
  <si>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</si>
  <si>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</si>
  <si>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</si>
  <si>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</si>
  <si>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</si>
  <si>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</si>
  <si>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</si>
  <si>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</si>
  <si>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</si>
  <si>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</si>
  <si>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</si>
  <si>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</si>
  <si>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</si>
  <si>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</si>
  <si>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</si>
  <si>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</si>
  <si>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</si>
  <si>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</si>
  <si>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</si>
  <si>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</si>
  <si>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</si>
  <si>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</si>
  <si>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</si>
  <si>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</si>
  <si>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</si>
  <si>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</si>
  <si>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</si>
  <si>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</si>
  <si>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</si>
  <si>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</si>
  <si>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</si>
  <si>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</si>
  <si>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</si>
  <si>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</si>
  <si>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</si>
  <si>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</si>
  <si>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</si>
  <si>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</si>
  <si>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</si>
  <si>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</si>
  <si>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</si>
  <si>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</si>
  <si>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</si>
  <si>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</si>
  <si>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</si>
  <si>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</si>
  <si>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</si>
  <si>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</si>
  <si>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</si>
  <si>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</si>
  <si>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</si>
  <si>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</si>
  <si>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</si>
  <si>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</si>
  <si>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</si>
  <si>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</si>
  <si>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</si>
  <si>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</si>
  <si>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</si>
  <si>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</si>
  <si>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</si>
  <si>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</si>
  <si>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</si>
  <si>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</si>
  <si>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</si>
  <si>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</si>
  <si>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</si>
  <si>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</si>
  <si>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</si>
  <si>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</si>
  <si>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</si>
  <si>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</si>
  <si>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</si>
  <si>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</si>
  <si>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</si>
  <si>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</si>
  <si>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</si>
  <si>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</si>
  <si>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</si>
  <si>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</si>
  <si>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</si>
  <si>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</si>
  <si>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</si>
  <si>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</si>
  <si>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</si>
  <si>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</si>
  <si>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</si>
  <si>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</si>
  <si>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</si>
  <si>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</si>
  <si>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</si>
  <si>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</si>
  <si>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</si>
  <si>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</si>
  <si>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</si>
  <si>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</si>
  <si>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</si>
  <si>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</si>
  <si>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</si>
  <si>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</si>
  <si>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</si>
  <si>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</si>
  <si>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</si>
  <si>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</si>
  <si>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</si>
  <si>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</si>
  <si>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</si>
  <si>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</si>
  <si>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</si>
  <si>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</si>
  <si>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</si>
  <si>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</si>
  <si>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</si>
  <si>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</si>
  <si>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</si>
  <si>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</si>
  <si>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</si>
  <si>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</si>
  <si>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</si>
  <si>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</si>
  <si>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</si>
  <si>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</si>
  <si>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</si>
  <si>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</si>
  <si>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</si>
  <si>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</si>
  <si>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</si>
  <si>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</si>
  <si>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</si>
  <si>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</si>
  <si>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</si>
  <si>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</si>
  <si>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</si>
  <si>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</si>
  <si>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</si>
  <si>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</si>
  <si>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</si>
  <si>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</si>
  <si>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</si>
  <si>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</si>
  <si>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</si>
  <si>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</si>
  <si>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</si>
  <si>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</si>
  <si>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</si>
  <si>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</si>
  <si>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</si>
  <si>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</si>
  <si>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</si>
  <si>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</si>
  <si>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</si>
  <si>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</si>
  <si>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</si>
  <si>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</si>
  <si>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</si>
  <si>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</si>
  <si>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</si>
  <si>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</si>
  <si>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</si>
  <si>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</si>
  <si>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</si>
  <si>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</si>
  <si>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</si>
  <si>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</si>
  <si>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</si>
  <si>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</si>
  <si>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</si>
  <si>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</si>
  <si>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</si>
  <si>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</si>
  <si>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</si>
  <si>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</si>
  <si>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</si>
  <si>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</si>
  <si>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</si>
  <si>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</si>
  <si>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</si>
  <si>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</si>
  <si>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</si>
  <si>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</si>
  <si>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</si>
  <si>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</si>
  <si>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</si>
  <si>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</si>
  <si>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</si>
  <si>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</si>
  <si>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</si>
  <si>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</si>
  <si>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</si>
  <si>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</si>
  <si>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</si>
  <si>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</si>
  <si>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</si>
  <si>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</si>
  <si>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</si>
  <si>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</si>
  <si>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</si>
  <si>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</si>
  <si>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</si>
  <si>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</si>
  <si>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</si>
  <si>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</si>
  <si>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</si>
  <si>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</si>
  <si>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</si>
  <si>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</si>
  <si>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</si>
  <si>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</si>
  <si>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</si>
  <si>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</si>
  <si>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</si>
  <si>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</si>
  <si>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</si>
  <si>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</si>
  <si>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</si>
  <si>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</si>
  <si>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</si>
  <si>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</si>
  <si>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</si>
  <si>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</si>
  <si>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</si>
  <si>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</si>
  <si>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</si>
  <si>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</si>
  <si>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</si>
  <si>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</si>
  <si>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</si>
  <si>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</si>
  <si>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</si>
  <si>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</si>
  <si>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</si>
  <si>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</si>
  <si>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</si>
  <si>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</si>
  <si>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</si>
  <si>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</si>
  <si>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</si>
  <si>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</si>
  <si>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</si>
  <si>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</si>
  <si>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</si>
  <si>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</si>
  <si>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</si>
  <si>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</si>
  <si>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</si>
  <si>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</si>
  <si>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</si>
  <si>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</si>
  <si>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</si>
  <si>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</si>
  <si>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</si>
  <si>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</si>
  <si>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</si>
  <si>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</si>
  <si>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</si>
  <si>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</si>
  <si>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</si>
  <si>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</si>
  <si>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</si>
  <si>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</si>
  <si>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</si>
  <si>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</si>
  <si>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</si>
  <si>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</si>
  <si>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</si>
  <si>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</si>
  <si>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</si>
  <si>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</si>
  <si>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</si>
  <si>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</si>
  <si>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</si>
  <si>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</si>
  <si>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</si>
  <si>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</si>
  <si>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</si>
  <si>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</si>
  <si>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</si>
  <si>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</si>
  <si>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</si>
  <si>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</si>
  <si>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</si>
  <si>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</si>
  <si>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</si>
  <si>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</si>
  <si>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</si>
  <si>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</si>
  <si>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</si>
  <si>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</si>
  <si>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</si>
  <si>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</si>
  <si>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</si>
  <si>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</si>
  <si>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</si>
  <si>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</si>
  <si>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</si>
  <si>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</si>
  <si>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</si>
  <si>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</si>
  <si>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</si>
  <si>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</si>
  <si>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</si>
  <si>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</si>
  <si>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</si>
  <si>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</si>
  <si>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</si>
  <si>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</si>
  <si>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</si>
  <si>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</si>
  <si>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</si>
  <si>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</si>
  <si>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</si>
  <si>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</si>
  <si>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</si>
  <si>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</si>
  <si>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</si>
  <si>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</si>
  <si>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</si>
  <si>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</si>
  <si>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</si>
  <si>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</si>
  <si>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</si>
  <si>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</si>
  <si>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</si>
  <si>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</si>
  <si>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</si>
  <si>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</si>
  <si>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</si>
  <si>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</si>
  <si>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</si>
  <si>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</si>
  <si>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</si>
  <si>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</si>
  <si>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</si>
  <si>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</si>
  <si>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</si>
  <si>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</si>
  <si>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</si>
  <si>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</si>
  <si>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</si>
  <si>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</si>
  <si>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</si>
  <si>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</si>
  <si>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</si>
  <si>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</si>
  <si>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</si>
  <si>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</si>
  <si>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</si>
  <si>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</si>
  <si>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</si>
  <si>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</si>
  <si>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</si>
  <si>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</si>
  <si>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</si>
  <si>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</si>
  <si>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</si>
  <si>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</si>
  <si>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</si>
  <si>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</si>
  <si>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</si>
  <si>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</si>
  <si>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</si>
  <si>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</si>
  <si>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</si>
  <si>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</si>
  <si>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</si>
  <si>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</si>
  <si>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</si>
  <si>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</si>
  <si>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</si>
  <si>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</si>
  <si>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</si>
  <si>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</si>
  <si>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</si>
  <si>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</si>
  <si>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</si>
  <si>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</si>
  <si>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</si>
  <si>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</si>
  <si>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</si>
  <si>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</si>
  <si>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</si>
  <si>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</si>
  <si>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</si>
  <si>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</si>
  <si>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</si>
  <si>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</si>
  <si>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</si>
  <si>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</si>
  <si>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</si>
  <si>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</si>
  <si>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</si>
  <si>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</si>
  <si>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</si>
  <si>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</si>
  <si>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</si>
  <si>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</si>
  <si>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</si>
  <si>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</si>
  <si>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</si>
  <si>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</si>
  <si>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</si>
  <si>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</si>
  <si>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</si>
  <si>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</si>
  <si>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</si>
  <si>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</si>
  <si>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</si>
  <si>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</si>
  <si>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</si>
  <si>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</si>
  <si>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</si>
  <si>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</si>
  <si>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</si>
  <si>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</si>
  <si>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</si>
  <si>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</si>
  <si>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</si>
  <si>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</si>
  <si>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</si>
  <si>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</si>
  <si>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</si>
  <si>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</si>
  <si>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</si>
  <si>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</si>
  <si>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</si>
  <si>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</si>
  <si>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</si>
  <si>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</si>
  <si>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</si>
  <si>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</si>
  <si>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</si>
  <si>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</si>
  <si>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</si>
  <si>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</si>
  <si>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</si>
  <si>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</si>
  <si>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</si>
  <si>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</si>
  <si>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</si>
  <si>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</si>
  <si>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</si>
  <si>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</si>
  <si>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</si>
  <si>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</si>
  <si>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</si>
  <si>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</si>
  <si>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</si>
  <si>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</si>
  <si>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</si>
  <si>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</si>
  <si>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</si>
  <si>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</si>
  <si>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</si>
  <si>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</si>
  <si>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</si>
  <si>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</si>
  <si>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</si>
  <si>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</si>
  <si>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</si>
  <si>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</si>
  <si>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</si>
  <si>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</si>
  <si>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</si>
  <si>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</si>
  <si>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</si>
  <si>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</si>
  <si>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</si>
  <si>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</si>
  <si>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</si>
  <si>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</si>
  <si>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</si>
  <si>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</si>
  <si>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</si>
  <si>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</si>
  <si>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</si>
  <si>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</si>
  <si>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</si>
  <si>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</si>
  <si>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</si>
  <si>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</si>
  <si>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</si>
  <si>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</si>
  <si>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</si>
  <si>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</si>
  <si>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</si>
  <si>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</si>
  <si>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</si>
  <si>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</si>
  <si>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</si>
  <si>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</si>
  <si>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</si>
  <si>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</si>
  <si>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</si>
  <si>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</si>
  <si>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</si>
  <si>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</si>
  <si>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</si>
  <si>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</si>
  <si>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</si>
  <si>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</si>
  <si>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</si>
  <si>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</si>
  <si>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</si>
  <si>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</si>
  <si>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</si>
  <si>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</si>
  <si>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</si>
  <si>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</si>
  <si>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</si>
  <si>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</si>
  <si>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</si>
  <si>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</si>
  <si>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</si>
  <si>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</si>
  <si>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</si>
  <si>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</si>
  <si>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</si>
  <si>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</si>
  <si>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</si>
  <si>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</si>
  <si>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</si>
  <si>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</si>
  <si>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</si>
  <si>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</si>
  <si>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</si>
  <si>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</si>
  <si>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</si>
  <si>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</si>
  <si>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</si>
  <si>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</si>
  <si>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</si>
  <si>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</si>
  <si>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</si>
  <si>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</si>
  <si>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</si>
  <si>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</si>
  <si>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</si>
  <si>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</si>
  <si>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</si>
  <si>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</si>
  <si>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</si>
  <si>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</si>
  <si>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</si>
  <si>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</si>
  <si>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</si>
  <si>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</si>
  <si>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</si>
  <si>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</si>
  <si>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</si>
  <si>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</si>
  <si>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</si>
  <si>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</si>
  <si>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</si>
  <si>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</si>
  <si>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</si>
  <si>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</si>
  <si>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</si>
  <si>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</si>
  <si>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</si>
  <si>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</si>
  <si>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</si>
  <si>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</si>
  <si>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</si>
  <si>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</si>
  <si>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</si>
  <si>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</si>
  <si>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</si>
  <si>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</si>
  <si>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</si>
  <si>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</si>
  <si>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</si>
  <si>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</si>
  <si>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</si>
  <si>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</si>
  <si>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</si>
  <si>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</si>
  <si>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</si>
  <si>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</si>
  <si>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</si>
  <si>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</si>
  <si>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</si>
  <si>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</si>
  <si>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</si>
  <si>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</si>
  <si>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</si>
  <si>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</si>
  <si>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</si>
  <si>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</si>
  <si>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</si>
  <si>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</si>
  <si>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</si>
  <si>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</si>
  <si>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</si>
  <si>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</si>
  <si>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</si>
  <si>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</si>
  <si>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</si>
  <si>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</si>
  <si>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</si>
  <si>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</si>
  <si>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</si>
  <si>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</si>
  <si>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</si>
  <si>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</si>
  <si>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</si>
  <si>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</si>
  <si>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</si>
  <si>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</si>
  <si>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</si>
  <si>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</si>
  <si>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</si>
  <si>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</si>
  <si>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</si>
  <si>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</si>
  <si>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</si>
  <si>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</si>
  <si>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</si>
  <si>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</si>
  <si>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</si>
  <si>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</si>
  <si>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</si>
  <si>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</si>
  <si>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</si>
  <si>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</si>
  <si>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</si>
  <si>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</si>
  <si>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</si>
  <si>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</si>
  <si>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</si>
  <si>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</si>
  <si>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</si>
  <si>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</si>
  <si>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</si>
  <si>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</si>
  <si>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</si>
  <si>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</si>
  <si>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</si>
  <si>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</si>
  <si>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</si>
  <si>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</si>
  <si>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</si>
  <si>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</si>
  <si>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</si>
  <si>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</si>
  <si>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</si>
  <si>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</si>
  <si>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</si>
  <si>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</si>
  <si>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</si>
  <si>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</si>
  <si>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</si>
  <si>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</si>
  <si>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</si>
  <si>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</si>
  <si>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</si>
  <si>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</si>
  <si>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</si>
  <si>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</si>
  <si>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</si>
  <si>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</si>
  <si>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</si>
  <si>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</si>
  <si>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</si>
  <si>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</si>
  <si>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</si>
  <si>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</si>
  <si>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</si>
  <si>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</si>
  <si>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</si>
  <si>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</si>
  <si>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</si>
  <si>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</si>
  <si>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</si>
  <si>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</si>
  <si>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</si>
  <si>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</si>
  <si>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</si>
  <si>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</si>
  <si>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</si>
  <si>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</si>
  <si>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</si>
  <si>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</si>
  <si>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</si>
  <si>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</si>
  <si>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</si>
  <si>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</si>
  <si>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</si>
  <si>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</si>
  <si>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</si>
  <si>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</si>
  <si>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</si>
  <si>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</si>
  <si>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</si>
  <si>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</si>
  <si>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</si>
  <si>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</si>
  <si>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</si>
  <si>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</si>
  <si>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</si>
  <si>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</si>
  <si>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</si>
  <si>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</si>
  <si>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</si>
  <si>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</si>
  <si>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</si>
  <si>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</si>
  <si>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</si>
  <si>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</si>
  <si>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</si>
  <si>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</si>
  <si>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</si>
  <si>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</si>
  <si>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</si>
  <si>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</si>
  <si>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</si>
  <si>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</si>
  <si>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</si>
  <si>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</si>
  <si>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</si>
  <si>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</si>
  <si>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</si>
  <si>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</si>
  <si>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</si>
  <si>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</si>
  <si>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</si>
  <si>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</si>
  <si>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</si>
  <si>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</si>
  <si>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</si>
  <si>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</si>
  <si>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</si>
  <si>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</si>
  <si>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</si>
  <si>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</si>
  <si>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</si>
  <si>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</si>
  <si>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</si>
  <si>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</si>
  <si>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</si>
  <si>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</si>
  <si>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</si>
  <si>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</si>
  <si>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</si>
  <si>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</si>
  <si>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</si>
  <si>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</si>
  <si>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</si>
  <si>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</si>
  <si>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</si>
  <si>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</si>
  <si>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</si>
  <si>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</si>
  <si>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</si>
  <si>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</si>
  <si>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</si>
  <si>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</si>
  <si>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</si>
  <si>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</si>
  <si>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</si>
  <si>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</si>
  <si>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</si>
  <si>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</si>
  <si>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</si>
  <si>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</si>
  <si>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</si>
  <si>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</si>
  <si>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</si>
  <si>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</si>
  <si>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</si>
  <si>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</si>
  <si>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</si>
  <si>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</si>
  <si>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</si>
  <si>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</si>
  <si>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</si>
  <si>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</si>
  <si>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</si>
  <si>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</si>
  <si>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</si>
  <si>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</si>
  <si>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</si>
  <si>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</si>
  <si>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</si>
  <si>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</si>
  <si>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</si>
  <si>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</si>
  <si>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</si>
  <si>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</si>
  <si>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</si>
  <si>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</si>
  <si>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</si>
  <si>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</si>
  <si>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</si>
  <si>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</si>
  <si>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</si>
  <si>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</si>
  <si>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</si>
  <si>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</si>
  <si>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</si>
  <si>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</si>
  <si>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</si>
  <si>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</si>
  <si>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</si>
  <si>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</si>
  <si>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</si>
  <si>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</si>
  <si>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</si>
  <si>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</si>
  <si>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</si>
  <si>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</si>
  <si>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</si>
  <si>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</si>
  <si>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</si>
  <si>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</si>
  <si>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</si>
  <si>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</si>
  <si>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</si>
  <si>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</si>
  <si>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</si>
  <si>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</si>
  <si>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</si>
  <si>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</si>
  <si>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</si>
  <si>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</si>
  <si>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</si>
  <si>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</si>
  <si>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</si>
  <si>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</si>
  <si>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</si>
  <si>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</si>
  <si>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</si>
  <si>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</si>
  <si>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</si>
  <si>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</si>
  <si>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</si>
  <si>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</si>
  <si>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</si>
  <si>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</si>
  <si>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</si>
  <si>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</si>
  <si>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</si>
  <si>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</si>
  <si>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</si>
  <si>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</si>
  <si>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</si>
  <si>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</si>
  <si>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</si>
  <si>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</si>
  <si>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</si>
  <si>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</si>
  <si>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</si>
  <si>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</si>
  <si>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</si>
  <si>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</si>
  <si>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</si>
  <si>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</si>
  <si>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</si>
  <si>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</si>
  <si>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</si>
  <si>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</si>
  <si>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</si>
  <si>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</si>
  <si>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</si>
  <si>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</si>
  <si>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</si>
  <si>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</si>
  <si>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</si>
  <si>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</si>
  <si>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</si>
  <si>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</si>
  <si>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</si>
  <si>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</si>
  <si>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</si>
  <si>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</si>
  <si>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</si>
  <si>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</si>
  <si>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</si>
  <si>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</si>
  <si>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</si>
  <si>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</si>
  <si>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</si>
  <si>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</si>
  <si>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</si>
  <si>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</si>
  <si>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</si>
  <si>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</si>
  <si>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</si>
  <si>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</si>
  <si>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</si>
  <si>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</si>
  <si>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</si>
  <si>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</si>
  <si>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</si>
  <si>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</si>
  <si>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</si>
  <si>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</si>
  <si>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</si>
  <si>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</si>
  <si>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</si>
  <si>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</si>
  <si>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</si>
  <si>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</si>
  <si>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</si>
  <si>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</si>
  <si>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</si>
  <si>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</si>
  <si>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</si>
  <si>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</si>
  <si>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</si>
  <si>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</si>
  <si>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</si>
  <si>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</si>
  <si>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</si>
  <si>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</si>
  <si>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</si>
  <si>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</si>
  <si>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</si>
  <si>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</si>
  <si>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</si>
  <si>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</si>
  <si>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</si>
  <si>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</si>
  <si>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</si>
  <si>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</si>
  <si>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</si>
  <si>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</si>
  <si>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</si>
  <si>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</si>
  <si>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</si>
  <si>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</si>
  <si>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</si>
  <si>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</si>
  <si>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</si>
  <si>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</si>
  <si>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</si>
  <si>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</si>
  <si>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</si>
  <si>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</si>
  <si>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</si>
  <si>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</si>
  <si>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</si>
  <si>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</si>
  <si>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</si>
  <si>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</si>
  <si>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</si>
  <si>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</si>
  <si>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</si>
  <si>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</si>
  <si>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</si>
  <si>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</si>
  <si>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</si>
  <si>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</si>
  <si>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</si>
  <si>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</si>
  <si>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</si>
  <si>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</si>
  <si>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</si>
  <si>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</si>
  <si>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</si>
  <si>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</si>
  <si>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</si>
  <si>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</si>
  <si>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</si>
  <si>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</si>
  <si>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</si>
  <si>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</si>
  <si>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</si>
  <si>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</si>
  <si>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</si>
  <si>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</si>
  <si>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</si>
  <si>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</si>
  <si>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</si>
  <si>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</si>
  <si>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</si>
  <si>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</si>
  <si>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</si>
  <si>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</si>
  <si>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</si>
  <si>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</si>
  <si>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</si>
  <si>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</si>
  <si>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</si>
  <si>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</si>
  <si>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</si>
  <si>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</si>
  <si>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</si>
  <si>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</si>
  <si>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</si>
  <si>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</si>
  <si>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</si>
  <si>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</si>
  <si>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</si>
  <si>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</si>
  <si>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</si>
  <si>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</si>
  <si>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</si>
  <si>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</si>
  <si>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</si>
  <si>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</si>
  <si>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</si>
  <si>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</si>
  <si>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</si>
  <si>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</si>
  <si>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</si>
  <si>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</si>
  <si>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</si>
  <si>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</si>
  <si>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</si>
  <si>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</si>
  <si>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</si>
  <si>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</si>
  <si>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</si>
  <si>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</si>
  <si>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</si>
  <si>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</si>
  <si>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</si>
  <si>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</si>
  <si>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</si>
  <si>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</si>
  <si>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</si>
  <si>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</si>
  <si>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</si>
  <si>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</si>
  <si>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</si>
  <si>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</si>
  <si>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</si>
  <si>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</si>
  <si>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</si>
  <si>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</si>
  <si>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</si>
  <si>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</si>
  <si>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</si>
  <si>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</si>
  <si>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</si>
  <si>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</si>
  <si>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</si>
  <si>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</si>
  <si>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</si>
  <si>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</si>
  <si>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</si>
  <si>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</si>
  <si>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</si>
  <si>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</si>
  <si>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</si>
  <si>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</si>
  <si>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</si>
  <si>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</si>
  <si>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</si>
  <si>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</si>
  <si>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</si>
  <si>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</si>
  <si>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</si>
  <si>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</si>
  <si>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</si>
  <si>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</si>
  <si>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</si>
  <si>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</si>
  <si>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</si>
  <si>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</si>
  <si>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</si>
  <si>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</si>
  <si>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</si>
  <si>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</si>
  <si>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</si>
  <si>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</si>
  <si>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</si>
  <si>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</si>
  <si>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</si>
  <si>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</si>
  <si>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</si>
  <si>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</si>
  <si>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</si>
  <si>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</si>
  <si>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</si>
  <si>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</si>
  <si>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</si>
  <si>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</si>
  <si>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</si>
  <si>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</si>
  <si>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</si>
  <si>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</si>
  <si>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</si>
  <si>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</si>
  <si>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</si>
  <si>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</si>
  <si>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</si>
  <si>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</si>
  <si>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</si>
  <si>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</si>
  <si>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</si>
  <si>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</si>
  <si>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</si>
  <si>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</si>
  <si>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</si>
  <si>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</si>
  <si>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</si>
  <si>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</si>
  <si>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</si>
  <si>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</si>
  <si>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</si>
  <si>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</si>
  <si>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</si>
  <si>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</si>
  <si>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</si>
  <si>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</si>
  <si>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</si>
  <si>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</si>
  <si>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</si>
  <si>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</si>
  <si>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</si>
  <si>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</si>
  <si>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</si>
  <si>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</si>
  <si>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</si>
  <si>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</si>
  <si>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</si>
  <si>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</si>
  <si>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</si>
  <si>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</si>
  <si>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</si>
  <si>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</si>
  <si>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</si>
  <si>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</si>
  <si>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</si>
  <si>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</si>
  <si>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</si>
  <si>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</si>
  <si>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</si>
  <si>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</si>
  <si>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</si>
  <si>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</si>
  <si>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</si>
  <si>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</si>
  <si>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</si>
  <si>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</si>
  <si>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</si>
  <si>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</si>
  <si>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</si>
  <si>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</si>
  <si>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</si>
  <si>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</si>
  <si>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</si>
  <si>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</si>
  <si>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</si>
  <si>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</si>
  <si>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</si>
  <si>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</si>
  <si>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</si>
  <si>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</si>
  <si>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</si>
  <si>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</si>
  <si>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</si>
  <si>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</si>
  <si>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</si>
  <si>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</si>
  <si>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</si>
  <si>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</si>
  <si>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</si>
  <si>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</si>
  <si>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</si>
  <si>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</si>
  <si>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</si>
  <si>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</si>
  <si>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</si>
  <si>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</si>
  <si>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</si>
  <si>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</si>
  <si>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</si>
  <si>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</si>
  <si>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</si>
  <si>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</si>
  <si>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</si>
  <si>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</si>
  <si>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</si>
  <si>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</si>
  <si>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</si>
  <si>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</si>
  <si>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</si>
  <si>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</si>
  <si>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</si>
  <si>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</si>
  <si>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</si>
  <si>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</si>
  <si>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</si>
  <si>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</si>
  <si>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</si>
  <si>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</si>
  <si>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</si>
  <si>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</si>
  <si>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</si>
  <si>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</si>
  <si>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</si>
  <si>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</si>
  <si>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</si>
  <si>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</si>
  <si>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</si>
  <si>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</si>
  <si>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</si>
  <si>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</si>
  <si>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</si>
  <si>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</si>
  <si>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</si>
  <si>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</si>
  <si>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</si>
  <si>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</si>
  <si>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</si>
  <si>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</si>
  <si>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</si>
  <si>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</si>
  <si>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</si>
  <si>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</si>
  <si>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</si>
  <si>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</si>
  <si>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</si>
  <si>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</si>
  <si>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</si>
  <si>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</si>
  <si>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</si>
  <si>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</si>
  <si>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</si>
  <si>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</si>
  <si>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</si>
  <si>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</si>
  <si>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</si>
  <si>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</si>
  <si>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</si>
  <si>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</si>
  <si>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</si>
  <si>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</si>
  <si>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</si>
  <si>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</si>
  <si>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</si>
  <si>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</si>
  <si>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</si>
  <si>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</si>
  <si>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</si>
  <si>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</si>
  <si>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</si>
  <si>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</si>
  <si>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</si>
  <si>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</si>
  <si>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</si>
  <si>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</si>
  <si>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</si>
  <si>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</si>
  <si>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</si>
  <si>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</si>
  <si>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</si>
  <si>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</si>
  <si>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</si>
  <si>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</si>
  <si>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</si>
  <si>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</si>
  <si>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</si>
  <si>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</si>
  <si>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</si>
  <si>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</si>
  <si>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</si>
  <si>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</si>
  <si>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</si>
  <si>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</si>
  <si>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</si>
  <si>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</si>
  <si>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</si>
  <si>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</si>
  <si>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</si>
  <si>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</si>
  <si>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</si>
  <si>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</si>
  <si>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</si>
  <si>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</si>
  <si>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</si>
  <si>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</si>
  <si>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</si>
  <si>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</si>
  <si>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</si>
  <si>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</si>
  <si>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</si>
  <si>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</si>
  <si>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</si>
  <si>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</si>
  <si>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</si>
  <si>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</si>
  <si>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</si>
  <si>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</si>
  <si>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</si>
  <si>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</si>
  <si>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</si>
  <si>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</si>
  <si>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</si>
  <si>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</si>
  <si>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</si>
  <si>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</si>
  <si>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</si>
  <si>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</si>
  <si>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</si>
  <si>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</si>
  <si>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</si>
  <si>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</si>
  <si>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</si>
  <si>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</si>
  <si>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</si>
  <si>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</si>
  <si>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</si>
  <si>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</si>
  <si>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</si>
  <si>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</si>
  <si>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</si>
  <si>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</si>
  <si>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</si>
  <si>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</si>
  <si>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</si>
  <si>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</si>
  <si>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</si>
  <si>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</si>
  <si>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</si>
  <si>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</si>
  <si>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</si>
  <si>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</si>
  <si>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</si>
  <si>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</si>
  <si>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</si>
  <si>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</si>
  <si>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</si>
  <si>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</si>
  <si>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</si>
  <si>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</si>
  <si>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</si>
  <si>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</si>
  <si>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</si>
  <si>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</si>
  <si>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</si>
  <si>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</si>
  <si>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</si>
  <si>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</si>
  <si>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</si>
  <si>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</si>
  <si>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</si>
  <si>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</si>
  <si>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</si>
  <si>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</si>
  <si>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</si>
  <si>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</si>
  <si>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</si>
  <si>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</si>
  <si>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</si>
  <si>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</si>
  <si>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</si>
  <si>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</si>
  <si>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</si>
  <si>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</si>
  <si>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</si>
  <si>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</si>
  <si>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</si>
  <si>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</si>
  <si>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</si>
  <si>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</si>
  <si>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</si>
  <si>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</si>
  <si>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</si>
  <si>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</si>
  <si>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</si>
  <si>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</si>
  <si>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</si>
  <si>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</si>
  <si>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</si>
  <si>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</si>
  <si>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</si>
  <si>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</si>
  <si>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</si>
  <si>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</si>
  <si>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</si>
  <si>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</si>
  <si>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</si>
  <si>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</si>
  <si>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</si>
  <si>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</si>
  <si>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</si>
  <si>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</si>
  <si>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</si>
  <si>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</si>
  <si>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</si>
  <si>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</si>
  <si>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</si>
  <si>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</si>
  <si>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</si>
  <si>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</si>
  <si>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</si>
  <si>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</si>
  <si>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</si>
  <si>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</si>
  <si>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</si>
  <si>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</si>
  <si>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</si>
  <si>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</si>
  <si>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</si>
  <si>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</si>
  <si>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</si>
  <si>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</si>
  <si>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</si>
  <si>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</si>
  <si>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</si>
  <si>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</si>
  <si>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</si>
  <si>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</si>
  <si>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</si>
  <si>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</si>
  <si>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</si>
  <si>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</si>
  <si>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</si>
  <si>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</si>
  <si>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</si>
  <si>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</si>
  <si>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</si>
  <si>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</si>
  <si>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</si>
  <si>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</si>
  <si>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</si>
  <si>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</si>
  <si>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</si>
  <si>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</si>
  <si>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</si>
  <si>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</si>
  <si>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</si>
  <si>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</si>
  <si>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</si>
  <si>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</si>
  <si>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</si>
  <si>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</si>
  <si>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</si>
  <si>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</si>
  <si>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</si>
  <si>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</si>
  <si>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</si>
  <si>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</si>
  <si>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</si>
  <si>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</si>
  <si>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</si>
  <si>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</si>
  <si>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</si>
  <si>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</si>
  <si>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</si>
  <si>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</si>
  <si>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</si>
  <si>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</si>
  <si>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</si>
  <si>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</si>
  <si>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</si>
  <si>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</si>
  <si>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</si>
  <si>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</si>
  <si>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</si>
  <si>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</si>
  <si>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</si>
  <si>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</si>
  <si>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</si>
  <si>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</si>
  <si>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</si>
  <si>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</si>
  <si>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</si>
  <si>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</si>
  <si>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</si>
  <si>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</si>
  <si>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</si>
  <si>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</si>
  <si>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</si>
  <si>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</si>
  <si>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</si>
  <si>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</si>
  <si>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</si>
  <si>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</si>
  <si>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</si>
  <si>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</si>
  <si>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</si>
  <si>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</si>
  <si>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</si>
  <si>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</si>
  <si>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</si>
  <si>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</si>
  <si>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</si>
  <si>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</si>
  <si>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</si>
  <si>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</si>
  <si>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</si>
  <si>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</si>
  <si>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</si>
  <si>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</si>
  <si>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</si>
  <si>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</si>
  <si>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</si>
  <si>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</si>
  <si>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</si>
  <si>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</si>
  <si>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</si>
  <si>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</si>
  <si>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</si>
  <si>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</si>
  <si>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</si>
  <si>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</si>
  <si>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</si>
  <si>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</si>
  <si>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</si>
  <si>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</si>
  <si>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</si>
  <si>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</si>
  <si>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</si>
  <si>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</si>
  <si>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</si>
  <si>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</si>
  <si>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</si>
  <si>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</si>
  <si>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</si>
  <si>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</si>
  <si>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</si>
  <si>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</si>
  <si>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</si>
  <si>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</si>
  <si>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</si>
  <si>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</si>
  <si>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</si>
  <si>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</si>
  <si>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</si>
  <si>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</si>
  <si>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</si>
  <si>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</si>
  <si>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</si>
  <si>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</si>
  <si>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</si>
  <si>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</si>
  <si>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</si>
  <si>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</si>
  <si>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</si>
  <si>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</si>
  <si>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</si>
  <si>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</si>
  <si>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</si>
  <si>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</si>
  <si>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</si>
  <si>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</si>
  <si>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</si>
  <si>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</si>
  <si>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</si>
  <si>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</si>
  <si>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</si>
  <si>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</si>
  <si>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</si>
  <si>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</si>
  <si>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</si>
  <si>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</si>
  <si>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</si>
  <si>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</si>
  <si>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</si>
  <si>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</si>
  <si>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</si>
  <si>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</si>
  <si>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</si>
  <si>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</si>
  <si>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</si>
  <si>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</si>
  <si>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</si>
  <si>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</si>
  <si>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</si>
  <si>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</si>
  <si>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</si>
  <si>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</si>
  <si>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</si>
  <si>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</si>
  <si>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</si>
  <si>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</si>
  <si>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</si>
  <si>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</si>
  <si>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</si>
  <si>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</si>
  <si>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</si>
  <si>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</si>
  <si>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</si>
  <si>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</si>
  <si>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</si>
  <si>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</si>
  <si>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</si>
  <si>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</si>
  <si>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</si>
  <si>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</si>
  <si>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</si>
  <si>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</si>
  <si>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</si>
  <si>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</si>
  <si>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</si>
  <si>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</si>
  <si>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</si>
  <si>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</si>
  <si>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</si>
  <si>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</si>
  <si>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</si>
  <si>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</si>
  <si>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</si>
  <si>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</si>
  <si>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</si>
  <si>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</si>
  <si>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</si>
  <si>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</si>
  <si>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</si>
  <si>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</si>
  <si>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</si>
  <si>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</si>
  <si>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</si>
  <si>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</si>
  <si>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</si>
  <si>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</si>
  <si>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</si>
  <si>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</si>
  <si>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</si>
  <si>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</si>
  <si>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</si>
  <si>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</si>
  <si>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</si>
  <si>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</si>
  <si>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</si>
  <si>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</si>
  <si>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</si>
  <si>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</si>
  <si>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</si>
  <si>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</si>
  <si>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</si>
  <si>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</si>
  <si>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</si>
  <si>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</si>
  <si>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</si>
  <si>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</si>
  <si>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</si>
  <si>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</si>
  <si>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</si>
  <si>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</si>
  <si>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</si>
  <si>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</si>
  <si>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</si>
  <si>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</si>
  <si>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</si>
  <si>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</si>
  <si>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</si>
  <si>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</si>
  <si>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</si>
  <si>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</si>
  <si>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</si>
  <si>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</si>
  <si>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</si>
  <si>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</si>
  <si>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</si>
  <si>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</si>
  <si>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</si>
  <si>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</si>
  <si>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</si>
  <si>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</si>
  <si>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</si>
  <si>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</si>
  <si>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</si>
  <si>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</si>
  <si>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</si>
  <si>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</si>
  <si>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</si>
  <si>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</si>
  <si>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</si>
  <si>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</si>
  <si>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</si>
  <si>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</si>
  <si>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</si>
  <si>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</si>
  <si>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</si>
  <si>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</si>
  <si>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</si>
  <si>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</si>
  <si>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</si>
  <si>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</si>
  <si>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</si>
  <si>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</si>
  <si>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</si>
  <si>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</si>
  <si>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</si>
  <si>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</si>
  <si>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</si>
  <si>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</si>
  <si>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</si>
  <si>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</si>
  <si>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</si>
  <si>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</si>
  <si>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</si>
  <si>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</si>
  <si>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</si>
  <si>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</si>
  <si>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</si>
  <si>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</si>
  <si>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</si>
  <si>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</si>
  <si>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</si>
  <si>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</si>
  <si>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</si>
  <si>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</si>
  <si>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</si>
  <si>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</si>
  <si>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</si>
  <si>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</si>
  <si>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</si>
  <si>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</si>
  <si>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</si>
  <si>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</si>
  <si>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</si>
  <si>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</si>
  <si>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</si>
  <si>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</si>
  <si>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</si>
  <si>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</si>
  <si>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</si>
  <si>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</si>
  <si>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</si>
  <si>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</si>
  <si>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</si>
  <si>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</si>
  <si>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</si>
  <si>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</si>
  <si>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</si>
  <si>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</si>
  <si>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</si>
  <si>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</si>
  <si>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</si>
  <si>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</si>
  <si>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</si>
  <si>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</si>
  <si>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</si>
  <si>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</si>
  <si>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</si>
  <si>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</si>
  <si>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</si>
  <si>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</si>
  <si>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</si>
  <si>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</si>
  <si>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</si>
  <si>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</si>
  <si>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</si>
  <si>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</si>
  <si>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</si>
  <si>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</si>
  <si>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</si>
  <si>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</si>
  <si>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</si>
  <si>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</si>
  <si>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</si>
  <si>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</si>
  <si>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</si>
  <si>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</si>
  <si>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</si>
  <si>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</si>
  <si>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</si>
  <si>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</si>
  <si>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</si>
  <si>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</si>
  <si>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</si>
  <si>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</si>
  <si>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</si>
  <si>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</si>
  <si>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</si>
  <si>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</si>
  <si>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</si>
  <si>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</si>
  <si>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</si>
  <si>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</si>
  <si>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</si>
  <si>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</si>
  <si>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</si>
  <si>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</si>
  <si>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</si>
  <si>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</si>
  <si>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</si>
  <si>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</si>
  <si>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</si>
  <si>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</si>
  <si>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</si>
  <si>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</si>
  <si>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</si>
  <si>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</si>
  <si>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</si>
  <si>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</si>
  <si>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</si>
  <si>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</si>
  <si>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</si>
  <si>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</si>
  <si>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</si>
  <si>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</si>
  <si>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</si>
  <si>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</si>
  <si>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</si>
  <si>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</si>
  <si>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</si>
  <si>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</si>
  <si>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</si>
  <si>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</si>
  <si>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</si>
  <si>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</si>
  <si>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</si>
  <si>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</si>
  <si>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</si>
  <si>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</si>
  <si>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</si>
  <si>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</si>
  <si>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</si>
  <si>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</si>
  <si>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</si>
  <si>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</si>
  <si>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</si>
  <si>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</si>
  <si>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</si>
  <si>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</si>
  <si>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</si>
  <si>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</si>
  <si>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</si>
  <si>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</si>
  <si>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</si>
  <si>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</si>
  <si>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</si>
  <si>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</si>
  <si>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</si>
  <si>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</si>
  <si>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</si>
  <si>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</si>
  <si>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</si>
  <si>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</si>
  <si>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</si>
  <si>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</si>
  <si>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</si>
  <si>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</si>
  <si>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</si>
  <si>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</si>
  <si>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</si>
  <si>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</si>
  <si>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</si>
  <si>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</si>
  <si>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</si>
  <si>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</si>
  <si>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</si>
  <si>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</si>
  <si>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</si>
  <si>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</si>
  <si>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</si>
  <si>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</si>
  <si>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</si>
  <si>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</si>
  <si>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</si>
  <si>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</si>
  <si>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</si>
  <si>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</si>
  <si>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</si>
  <si>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</si>
  <si>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</si>
  <si>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</si>
  <si>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</si>
  <si>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</si>
  <si>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</si>
  <si>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</si>
  <si>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</si>
  <si>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</si>
  <si>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</si>
  <si>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</si>
  <si>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</si>
  <si>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</si>
  <si>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</si>
  <si>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</si>
  <si>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</si>
  <si>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</si>
  <si>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</si>
  <si>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</si>
  <si>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</si>
  <si>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</si>
  <si>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</si>
  <si>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</si>
  <si>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</si>
  <si>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</si>
  <si>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</si>
  <si>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</si>
  <si>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</si>
  <si>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</si>
  <si>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</si>
  <si>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</si>
  <si>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</si>
  <si>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</si>
  <si>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</si>
  <si>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</si>
  <si>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</si>
  <si>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</si>
  <si>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</si>
  <si>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</si>
  <si>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</si>
  <si>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</si>
  <si>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</si>
  <si>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</si>
  <si>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</si>
  <si>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</si>
  <si>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</si>
  <si>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</si>
  <si>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</si>
  <si>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</si>
  <si>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</si>
  <si>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</si>
  <si>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</si>
  <si>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</si>
  <si>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</si>
  <si>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</si>
  <si>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</si>
  <si>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</si>
  <si>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</si>
  <si>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</si>
  <si>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</si>
  <si>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</si>
  <si>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</si>
  <si>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</si>
  <si>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</si>
  <si>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</si>
  <si>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</si>
  <si>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</si>
  <si>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</si>
  <si>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</si>
  <si>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</si>
  <si>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</si>
  <si>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</si>
  <si>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</si>
  <si>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</si>
  <si>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</si>
  <si>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</si>
  <si>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</si>
  <si>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</si>
  <si>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</si>
  <si>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</si>
  <si>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</si>
  <si>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</si>
  <si>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</si>
  <si>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</si>
  <si>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</si>
  <si>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</si>
  <si>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</si>
  <si>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</si>
  <si>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</si>
  <si>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</si>
  <si>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</si>
  <si>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</si>
  <si>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</si>
  <si>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</si>
  <si>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</si>
  <si>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</si>
  <si>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</si>
  <si>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</si>
  <si>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</si>
  <si>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</si>
  <si>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</si>
  <si>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</si>
  <si>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</si>
  <si>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</si>
  <si>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</si>
  <si>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</si>
  <si>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</si>
  <si>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</si>
  <si>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</si>
  <si>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</si>
  <si>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</si>
  <si>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</si>
  <si>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</si>
  <si>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</si>
  <si>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</si>
  <si>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</si>
  <si>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</si>
  <si>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</si>
  <si>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</si>
  <si>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</si>
  <si>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</si>
  <si>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</si>
  <si>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</si>
  <si>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</si>
  <si>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</si>
  <si>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</si>
  <si>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</si>
  <si>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</si>
  <si>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</si>
  <si>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</si>
  <si>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</si>
  <si>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</si>
  <si>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</si>
  <si>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</si>
  <si>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</si>
  <si>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</si>
  <si>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</si>
  <si>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</si>
  <si>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</si>
  <si>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</si>
  <si>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</si>
  <si>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</si>
  <si>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</si>
  <si>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</si>
  <si>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</si>
  <si>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</si>
  <si>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</si>
  <si>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</si>
  <si>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</si>
  <si>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</si>
  <si>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</si>
  <si>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</si>
  <si>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</si>
  <si>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</si>
  <si>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</si>
  <si>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</si>
  <si>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</si>
  <si>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</si>
  <si>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</si>
  <si>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</si>
  <si>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</si>
  <si>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</si>
  <si>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</si>
  <si>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</si>
  <si>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</si>
  <si>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</si>
  <si>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</si>
  <si>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</si>
  <si>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</si>
  <si>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</si>
  <si>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</si>
  <si>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</si>
  <si>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</si>
  <si>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</si>
  <si>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</si>
  <si>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</si>
  <si>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</si>
  <si>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</si>
  <si>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</si>
  <si>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</si>
  <si>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</si>
  <si>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</si>
  <si>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</si>
  <si>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</si>
  <si>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</si>
  <si>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</si>
  <si>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</si>
  <si>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</si>
  <si>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</si>
  <si>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</si>
  <si>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</si>
  <si>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</si>
  <si>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</si>
  <si>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</si>
  <si>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</si>
  <si>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</si>
  <si>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</si>
  <si>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</si>
  <si>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</si>
  <si>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</si>
  <si>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</si>
  <si>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</si>
  <si>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</si>
  <si>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</si>
  <si>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</si>
  <si>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</si>
  <si>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</si>
  <si>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</si>
  <si>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</si>
  <si>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</si>
  <si>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</si>
  <si>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</si>
  <si>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</si>
  <si>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</si>
  <si>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</si>
  <si>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</si>
  <si>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</si>
  <si>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</si>
  <si>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</si>
  <si>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</si>
  <si>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</si>
  <si>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</si>
  <si>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</si>
  <si>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</si>
  <si>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</si>
  <si>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</si>
  <si>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</si>
  <si>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</si>
  <si>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</si>
  <si>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</si>
  <si>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</si>
  <si>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</si>
  <si>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</si>
  <si>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</si>
  <si>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</si>
  <si>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</si>
  <si>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</si>
  <si>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</si>
  <si>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</si>
  <si>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</si>
  <si>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</si>
  <si>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</si>
  <si>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</si>
  <si>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</si>
  <si>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</si>
  <si>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</si>
  <si>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</si>
  <si>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</si>
  <si>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</si>
  <si>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</si>
  <si>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</si>
  <si>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</si>
  <si>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</si>
  <si>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</si>
  <si>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</si>
  <si>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</si>
  <si>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</si>
  <si>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</si>
  <si>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</si>
  <si>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</si>
  <si>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</si>
  <si>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</si>
  <si>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</si>
  <si>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</si>
  <si>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</si>
  <si>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</si>
  <si>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</si>
  <si>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</si>
  <si>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</si>
  <si>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</si>
  <si>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</si>
  <si>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</si>
  <si>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</si>
  <si>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</si>
  <si>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</si>
  <si>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</si>
  <si>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</si>
  <si>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</si>
  <si>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</si>
  <si>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</si>
  <si>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</si>
  <si>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</si>
  <si>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</si>
  <si>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</si>
  <si>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</si>
  <si>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</si>
  <si>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</si>
  <si>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</si>
  <si>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</si>
  <si>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</si>
  <si>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</si>
  <si>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</si>
  <si>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</si>
  <si>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</si>
  <si>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</si>
  <si>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</si>
  <si>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</si>
  <si>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</si>
  <si>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</si>
  <si>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</si>
  <si>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</si>
  <si>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</si>
  <si>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</si>
  <si>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</si>
  <si>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</si>
  <si>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</si>
  <si>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</si>
  <si>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</si>
  <si>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</si>
  <si>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</si>
  <si>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</si>
  <si>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</si>
  <si>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</si>
  <si>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</si>
  <si>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</si>
  <si>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</si>
  <si>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</si>
  <si>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</si>
  <si>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</si>
  <si>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</si>
  <si>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</si>
  <si>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</si>
  <si>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</si>
  <si>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</si>
  <si>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</si>
  <si>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</si>
  <si>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</si>
  <si>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</si>
  <si>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</si>
  <si>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</si>
  <si>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</si>
  <si>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</si>
  <si>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</si>
  <si>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</si>
  <si>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</si>
  <si>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</si>
  <si>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</si>
  <si>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</si>
  <si>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</si>
  <si>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</si>
  <si>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</si>
  <si>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</si>
  <si>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</si>
  <si>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</si>
  <si>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</si>
  <si>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</si>
  <si>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</si>
  <si>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</si>
  <si>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</si>
  <si>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</si>
  <si>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</si>
  <si>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</si>
  <si>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</si>
  <si>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</si>
  <si>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</si>
  <si>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</si>
  <si>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</si>
  <si>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</si>
  <si>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</si>
  <si>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</si>
  <si>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</si>
  <si>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</si>
  <si>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</si>
  <si>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</si>
  <si>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</si>
  <si>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</si>
  <si>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</si>
  <si>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</si>
  <si>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</si>
  <si>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</si>
  <si>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</si>
  <si>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</si>
  <si>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</si>
  <si>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</si>
  <si>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</si>
  <si>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</si>
  <si>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</si>
  <si>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</si>
  <si>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</si>
  <si>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</si>
  <si>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</si>
  <si>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</si>
  <si>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</si>
  <si>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</si>
  <si>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</si>
  <si>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</si>
  <si>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</si>
  <si>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</si>
  <si>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</si>
  <si>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</si>
  <si>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</si>
  <si>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</si>
  <si>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</si>
  <si>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</si>
  <si>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</si>
  <si>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</si>
  <si>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</si>
  <si>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</si>
  <si>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</si>
  <si>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</si>
  <si>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</si>
  <si>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</si>
  <si>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</si>
  <si>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</si>
  <si>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</si>
  <si>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</si>
  <si>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</si>
  <si>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</si>
  <si>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</si>
  <si>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</si>
  <si>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</si>
  <si>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</si>
  <si>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</si>
  <si>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</si>
  <si>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</si>
  <si>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</si>
  <si>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</si>
  <si>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</si>
  <si>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</si>
  <si>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</si>
  <si>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</si>
  <si>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</si>
  <si>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</si>
  <si>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</si>
  <si>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</si>
  <si>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</si>
  <si>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</si>
  <si>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</si>
  <si>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</si>
  <si>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</si>
  <si>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</si>
  <si>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</si>
  <si>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</si>
  <si>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</si>
  <si>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</si>
  <si>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</si>
  <si>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</si>
  <si>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</si>
  <si>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</si>
  <si>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</si>
  <si>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</si>
  <si>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</si>
  <si>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</si>
  <si>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</si>
  <si>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</si>
  <si>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</si>
  <si>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</si>
  <si>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</si>
  <si>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</si>
  <si>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</si>
  <si>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</si>
  <si>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</si>
  <si>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</si>
  <si>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</si>
  <si>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</si>
  <si>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</si>
  <si>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</si>
  <si>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</si>
  <si>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</si>
  <si>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</si>
  <si>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</si>
  <si>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</si>
  <si>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</si>
  <si>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</si>
  <si>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</si>
  <si>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</si>
  <si>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</si>
  <si>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</si>
  <si>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</si>
  <si>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</si>
  <si>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</si>
  <si>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</si>
  <si>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</si>
  <si>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</si>
  <si>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</si>
  <si>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</si>
  <si>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</si>
  <si>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</si>
  <si>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</si>
  <si>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</si>
  <si>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</si>
  <si>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</si>
  <si>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</si>
  <si>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</si>
  <si>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</si>
  <si>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</si>
  <si>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</si>
  <si>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</si>
  <si>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</si>
  <si>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</si>
  <si>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</si>
  <si>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</si>
  <si>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</si>
  <si>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</si>
  <si>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</si>
  <si>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</si>
  <si>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</si>
  <si>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</si>
  <si>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</si>
  <si>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</si>
  <si>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</si>
  <si>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</si>
  <si>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</si>
  <si>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</si>
  <si>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</si>
  <si>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</si>
  <si>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</si>
  <si>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</si>
  <si>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</si>
  <si>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</si>
  <si>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</si>
  <si>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</si>
  <si>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</si>
  <si>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</si>
  <si>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</si>
  <si>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</si>
  <si>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</si>
  <si>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</si>
  <si>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</si>
  <si>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</si>
  <si>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</si>
  <si>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</si>
  <si>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</si>
  <si>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</si>
  <si>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</si>
  <si>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</si>
  <si>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</si>
  <si>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</si>
  <si>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</si>
  <si>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</si>
  <si>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</si>
  <si>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</si>
  <si>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</si>
  <si>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</si>
  <si>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</si>
  <si>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</si>
  <si>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</si>
  <si>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</si>
  <si>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</si>
  <si>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</si>
  <si>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</si>
  <si>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</si>
  <si>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</si>
  <si>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</si>
  <si>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</si>
  <si>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</si>
  <si>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</si>
  <si>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</si>
  <si>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</si>
  <si>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</si>
  <si>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</si>
  <si>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</si>
  <si>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</si>
  <si>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</si>
  <si>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</si>
  <si>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</si>
  <si>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</si>
  <si>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</si>
  <si>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</si>
  <si>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</si>
  <si>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</si>
  <si>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</si>
  <si>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</si>
  <si>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</si>
  <si>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</si>
  <si>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</si>
  <si>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</si>
  <si>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</si>
  <si>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</si>
  <si>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</si>
  <si>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</si>
  <si>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</si>
  <si>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</si>
  <si>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</si>
  <si>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</si>
  <si>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</si>
  <si>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</si>
  <si>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</si>
  <si>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</si>
  <si>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</si>
  <si>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</si>
  <si>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</si>
  <si>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</si>
  <si>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</si>
  <si>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</si>
  <si>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</si>
  <si>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</si>
  <si>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</si>
  <si>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</si>
  <si>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</si>
  <si>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</si>
  <si>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</si>
  <si>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</si>
  <si>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</si>
  <si>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</si>
  <si>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</si>
  <si>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</si>
  <si>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</si>
  <si>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</si>
  <si>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</si>
  <si>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</si>
  <si>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</si>
  <si>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</si>
  <si>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</si>
  <si>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</si>
  <si>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</si>
  <si>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</si>
  <si>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</si>
  <si>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</si>
  <si>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</si>
  <si>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</si>
  <si>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</si>
  <si>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</si>
  <si>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</si>
  <si>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</si>
  <si>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</si>
  <si>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</si>
  <si>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</si>
  <si>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</si>
  <si>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</si>
  <si>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</si>
  <si>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</si>
  <si>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</si>
  <si>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</si>
  <si>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</si>
  <si>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</si>
  <si>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</si>
  <si>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</si>
  <si>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</si>
  <si>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</si>
  <si>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</si>
  <si>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</si>
  <si>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</si>
  <si>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</si>
  <si>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</si>
  <si>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</si>
  <si>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</si>
  <si>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</si>
  <si>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</si>
  <si>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</si>
  <si>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</si>
  <si>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</si>
  <si>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</si>
  <si>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</si>
  <si>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</si>
  <si>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</si>
  <si>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</si>
  <si>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</si>
  <si>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</si>
  <si>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</si>
  <si>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</si>
  <si>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</si>
  <si>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</si>
  <si>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</si>
  <si>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</si>
  <si>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</si>
  <si>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</si>
  <si>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</si>
  <si>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</si>
  <si>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</si>
  <si>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</si>
  <si>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</si>
  <si>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</si>
  <si>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</si>
  <si>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</si>
  <si>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</si>
  <si>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</si>
  <si>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</si>
  <si>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</si>
  <si>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</si>
  <si>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</si>
  <si>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</si>
  <si>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</si>
  <si>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</si>
  <si>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</si>
  <si>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</si>
  <si>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</si>
  <si>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</si>
  <si>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</si>
  <si>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</si>
  <si>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</si>
  <si>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</si>
  <si>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</si>
  <si>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</si>
  <si>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</si>
  <si>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</si>
  <si>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</si>
  <si>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</si>
  <si>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</si>
  <si>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</si>
  <si>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</si>
  <si>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</si>
  <si>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</si>
  <si>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</si>
  <si>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</si>
  <si>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</si>
  <si>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</si>
  <si>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</si>
  <si>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</si>
  <si>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</si>
  <si>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</si>
  <si>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</si>
  <si>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</si>
  <si>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</si>
  <si>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</si>
  <si>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</si>
  <si>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</si>
  <si>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</si>
  <si>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</si>
  <si>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</si>
  <si>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</si>
  <si>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</si>
  <si>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</si>
  <si>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</si>
  <si>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</si>
  <si>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</si>
  <si>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</si>
  <si>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</si>
  <si>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</si>
  <si>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</si>
  <si>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</si>
  <si>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</si>
  <si>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</si>
  <si>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</si>
  <si>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</si>
  <si>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</si>
  <si>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</si>
  <si>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</si>
  <si>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</si>
  <si>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</si>
  <si>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</si>
  <si>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</si>
  <si>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</si>
  <si>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</si>
  <si>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</si>
  <si>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</si>
  <si>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</si>
  <si>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</si>
  <si>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</si>
  <si>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</si>
  <si>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</si>
  <si>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</si>
  <si>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</si>
  <si>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</si>
  <si>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</si>
  <si>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</si>
  <si>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</si>
  <si>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</si>
  <si>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</si>
  <si>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</si>
  <si>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</si>
  <si>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</si>
  <si>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</si>
  <si>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</si>
  <si>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</si>
  <si>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</si>
  <si>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</si>
  <si>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</si>
  <si>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</si>
  <si>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</si>
  <si>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</si>
  <si>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</si>
  <si>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</si>
  <si>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</si>
  <si>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</si>
  <si>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</si>
  <si>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</si>
  <si>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</si>
  <si>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</si>
  <si>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</si>
  <si>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</si>
  <si>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</si>
  <si>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</si>
  <si>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</si>
  <si>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</si>
  <si>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</si>
  <si>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</si>
  <si>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</si>
  <si>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</si>
  <si>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</si>
  <si>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</si>
  <si>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</si>
  <si>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</si>
  <si>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</si>
  <si>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</si>
  <si>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</si>
  <si>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</si>
  <si>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</si>
  <si>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</si>
  <si>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</si>
  <si>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</si>
  <si>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</si>
  <si>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</si>
  <si>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</si>
  <si>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</si>
  <si>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</si>
  <si>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</si>
  <si>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</si>
  <si>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</si>
  <si>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</si>
  <si>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</si>
  <si>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</si>
  <si>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</si>
  <si>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</si>
  <si>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</si>
  <si>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</si>
  <si>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</si>
  <si>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</si>
  <si>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</si>
  <si>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</si>
  <si>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</si>
  <si>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</si>
  <si>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</si>
  <si>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</si>
  <si>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</si>
  <si>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</si>
  <si>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</si>
  <si>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</si>
  <si>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</si>
  <si>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</si>
  <si>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</si>
  <si>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</si>
  <si>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</si>
  <si>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</si>
  <si>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</si>
  <si>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</si>
  <si>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</si>
  <si>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</si>
  <si>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</si>
  <si>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</si>
  <si>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</si>
  <si>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</si>
  <si>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</si>
  <si>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</si>
  <si>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</si>
  <si>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</si>
  <si>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</si>
  <si>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</si>
  <si>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</si>
  <si>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</si>
  <si>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</si>
  <si>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</si>
  <si>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</si>
  <si>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</si>
  <si>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</si>
  <si>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</si>
  <si>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</si>
  <si>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</si>
  <si>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</si>
  <si>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</si>
  <si>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</si>
  <si>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</si>
  <si>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</si>
  <si>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</si>
  <si>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</si>
  <si>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</si>
  <si>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</si>
  <si>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</si>
  <si>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</si>
  <si>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</si>
  <si>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</si>
  <si>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</si>
  <si>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</si>
  <si>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</si>
  <si>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</si>
  <si>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</si>
  <si>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</si>
  <si>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</si>
  <si>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</si>
  <si>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</si>
  <si>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</si>
  <si>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</si>
  <si>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</si>
  <si>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</si>
  <si>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</si>
  <si>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</si>
  <si>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</si>
  <si>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</si>
  <si>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</si>
  <si>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</si>
  <si>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</si>
  <si>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</si>
  <si>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</si>
  <si>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</si>
  <si>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</si>
  <si>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</si>
  <si>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</si>
  <si>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</si>
  <si>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</si>
  <si>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</si>
  <si>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</si>
  <si>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</si>
  <si>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</si>
  <si>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</si>
  <si>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</si>
  <si>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</si>
  <si>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</si>
  <si>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</si>
  <si>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</si>
  <si>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</si>
  <si>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</si>
  <si>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</si>
  <si>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</si>
  <si>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</si>
  <si>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</si>
  <si>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</si>
  <si>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</si>
  <si>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</si>
  <si>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</si>
  <si>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</si>
  <si>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</si>
  <si>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</si>
  <si>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</si>
  <si>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</si>
  <si>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</si>
  <si>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</si>
  <si>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</si>
  <si>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</si>
  <si>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</si>
  <si>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</si>
  <si>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</si>
  <si>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</si>
  <si>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</si>
  <si>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</si>
  <si>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</si>
  <si>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</si>
  <si>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</si>
  <si>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</si>
  <si>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</si>
  <si>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</si>
  <si>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</si>
  <si>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</si>
  <si>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</si>
  <si>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</si>
  <si>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</si>
  <si>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</si>
  <si>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</si>
  <si>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</si>
  <si>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</si>
  <si>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</si>
  <si>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</si>
  <si>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</si>
  <si>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</si>
  <si>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</si>
  <si>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</si>
  <si>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</si>
  <si>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</si>
  <si>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</si>
  <si>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</si>
  <si>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</si>
  <si>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</si>
  <si>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</si>
  <si>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</si>
  <si>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</si>
  <si>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</si>
  <si>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</si>
  <si>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</si>
  <si>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</si>
  <si>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</si>
  <si>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</si>
  <si>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</si>
  <si>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</si>
  <si>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</si>
  <si>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</si>
  <si>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</si>
  <si>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</si>
  <si>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</si>
  <si>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</si>
  <si>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</si>
  <si>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</si>
  <si>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</si>
  <si>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</si>
  <si>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</si>
  <si>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</si>
  <si>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</si>
  <si>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</si>
  <si>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</si>
  <si>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</si>
  <si>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</si>
  <si>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</si>
  <si>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</si>
  <si>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</si>
  <si>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</si>
  <si>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</si>
  <si>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</si>
  <si>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</si>
  <si>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</si>
  <si>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</si>
  <si>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</si>
  <si>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</si>
  <si>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</si>
  <si>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</si>
  <si>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</si>
  <si>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</si>
  <si>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</si>
  <si>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</si>
  <si>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</si>
  <si>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</si>
  <si>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</si>
  <si>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</si>
  <si>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</si>
  <si>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</si>
  <si>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</si>
  <si>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</si>
  <si>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</si>
  <si>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</si>
  <si>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</si>
  <si>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</si>
  <si>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</si>
  <si>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</si>
  <si>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</si>
  <si>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</si>
  <si>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</si>
  <si>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</si>
  <si>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</si>
  <si>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</si>
  <si>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</si>
  <si>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</si>
  <si>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</si>
  <si>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</si>
  <si>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</si>
  <si>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</si>
  <si>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</si>
  <si>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</si>
  <si>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</si>
  <si>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</si>
  <si>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</si>
  <si>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</si>
  <si>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</si>
  <si>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</si>
  <si>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</si>
  <si>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</si>
  <si>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</si>
  <si>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</si>
  <si>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</si>
  <si>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</si>
  <si>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</si>
  <si>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</si>
  <si>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</si>
  <si>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</si>
  <si>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</si>
  <si>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</si>
  <si>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</si>
  <si>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</si>
  <si>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</si>
  <si>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</si>
  <si>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</si>
  <si>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</si>
  <si>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</si>
  <si>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</si>
  <si>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</si>
  <si>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</si>
  <si>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</si>
  <si>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</si>
  <si>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</si>
  <si>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</si>
  <si>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</si>
  <si>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</si>
  <si>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</si>
  <si>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</si>
  <si>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</si>
  <si>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</si>
  <si>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</si>
  <si>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</si>
  <si>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</si>
  <si>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</si>
  <si>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</si>
  <si>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</si>
  <si>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</si>
  <si>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</si>
  <si>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</si>
  <si>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</si>
  <si>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</si>
  <si>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</si>
  <si>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</si>
  <si>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</si>
  <si>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</si>
  <si>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</si>
  <si>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</si>
  <si>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</si>
  <si>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</si>
  <si>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</si>
  <si>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</si>
  <si>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</si>
  <si>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</si>
  <si>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</si>
  <si>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</si>
  <si>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</si>
  <si>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</si>
  <si>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</si>
  <si>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</si>
  <si>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</si>
  <si>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</si>
  <si>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</si>
  <si>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</si>
  <si>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</si>
  <si>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</si>
  <si>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</si>
  <si>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</si>
  <si>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</si>
  <si>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</si>
  <si>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</si>
  <si>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</si>
  <si>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</si>
  <si>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</si>
  <si>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</si>
  <si>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</si>
  <si>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</si>
  <si>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</si>
  <si>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</si>
  <si>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</si>
  <si>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</si>
  <si>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</si>
  <si>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</si>
  <si>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</si>
  <si>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</si>
  <si>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</si>
  <si>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</si>
  <si>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</si>
  <si>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</si>
  <si>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</si>
  <si>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</si>
  <si>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</si>
  <si>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</si>
  <si>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</si>
  <si>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</si>
  <si>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</si>
  <si>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</si>
  <si>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</si>
  <si>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</si>
  <si>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</si>
  <si>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</si>
  <si>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</si>
  <si>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</si>
  <si>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</si>
  <si>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</si>
  <si>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</si>
  <si>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</si>
  <si>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</si>
  <si>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</si>
  <si>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</si>
  <si>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</si>
  <si>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</si>
  <si>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</si>
  <si>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</si>
  <si>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</si>
  <si>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</si>
  <si>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</si>
  <si>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</si>
  <si>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</si>
  <si>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</si>
  <si>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</si>
  <si>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</si>
  <si>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</si>
  <si>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</si>
  <si>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</si>
  <si>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</si>
  <si>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</si>
  <si>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</si>
  <si>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</si>
  <si>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</si>
  <si>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</si>
  <si>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</si>
  <si>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</si>
  <si>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</si>
  <si>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</si>
  <si>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</si>
  <si>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</si>
  <si>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</si>
  <si>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</si>
  <si>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</si>
  <si>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</si>
  <si>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</si>
  <si>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</si>
  <si>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</si>
  <si>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</si>
  <si>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</si>
  <si>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</si>
  <si>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</si>
  <si>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</si>
  <si>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</si>
  <si>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</si>
  <si>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</si>
  <si>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</si>
  <si>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</si>
  <si>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</si>
  <si>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</si>
  <si>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</si>
  <si>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</si>
  <si>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</si>
  <si>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</si>
  <si>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</si>
  <si>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</si>
  <si>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</si>
  <si>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</si>
  <si>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</si>
  <si>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</si>
  <si>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</si>
  <si>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</si>
  <si>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</si>
  <si>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</si>
  <si>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</si>
  <si>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</si>
  <si>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</si>
  <si>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</si>
  <si>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</si>
  <si>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</si>
  <si>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</si>
  <si>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</si>
  <si>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</si>
  <si>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</si>
  <si>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</si>
  <si>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</si>
  <si>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</si>
  <si>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</si>
  <si>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</si>
  <si>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</si>
  <si>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</si>
  <si>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</si>
  <si>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</si>
  <si>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</si>
  <si>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</si>
  <si>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</si>
  <si>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</si>
  <si>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</si>
  <si>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</si>
  <si>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</si>
  <si>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</si>
  <si>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</si>
  <si>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</si>
  <si>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</si>
  <si>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</si>
  <si>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</si>
  <si>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</si>
  <si>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</si>
  <si>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</si>
  <si>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</si>
  <si>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</si>
  <si>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</si>
  <si>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</si>
  <si>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</si>
  <si>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</si>
  <si>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</si>
  <si>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</si>
  <si>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</si>
  <si>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</si>
  <si>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</si>
  <si>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</si>
  <si>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</si>
  <si>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</si>
  <si>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</si>
  <si>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</si>
  <si>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</si>
  <si>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</si>
  <si>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</si>
  <si>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</si>
  <si>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</si>
  <si>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</si>
  <si>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</si>
  <si>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</si>
  <si>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</si>
  <si>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</si>
  <si>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</si>
  <si>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</si>
  <si>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</si>
  <si>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</si>
  <si>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</si>
  <si>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</si>
  <si>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</si>
  <si>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</si>
  <si>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</si>
  <si>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</si>
  <si>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</si>
  <si>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</si>
  <si>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</si>
  <si>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</si>
  <si>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</si>
  <si>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</si>
  <si>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</si>
  <si>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</si>
  <si>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</si>
  <si>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</si>
  <si>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</si>
  <si>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</si>
  <si>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</si>
  <si>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</si>
  <si>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</si>
  <si>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</si>
  <si>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</si>
  <si>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</si>
  <si>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</si>
  <si>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</si>
  <si>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</si>
  <si>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</si>
  <si>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</si>
  <si>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</si>
  <si>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</si>
  <si>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</si>
  <si>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</si>
  <si>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</si>
  <si>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</si>
  <si>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</si>
  <si>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</si>
  <si>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</si>
  <si>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</si>
  <si>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</si>
  <si>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</si>
  <si>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</si>
  <si>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</si>
  <si>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</si>
  <si>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</si>
  <si>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</si>
  <si>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</si>
  <si>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</si>
  <si>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</si>
  <si>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</si>
  <si>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</si>
  <si>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</si>
  <si>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</si>
  <si>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</si>
  <si>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</si>
  <si>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</si>
  <si>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</si>
  <si>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</si>
  <si>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</si>
  <si>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</si>
  <si>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</si>
  <si>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</si>
  <si>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</si>
  <si>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</si>
  <si>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</si>
  <si>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</si>
  <si>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</si>
  <si>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</si>
  <si>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</si>
  <si>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</si>
  <si>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</si>
  <si>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</si>
  <si>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</si>
  <si>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</si>
  <si>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</si>
  <si>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</si>
  <si>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</si>
  <si>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</si>
  <si>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</si>
  <si>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</si>
  <si>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</si>
  <si>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</si>
  <si>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</si>
  <si>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</si>
  <si>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</si>
  <si>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</si>
  <si>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</si>
  <si>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</si>
  <si>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</si>
  <si>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</si>
  <si>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</si>
  <si>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</si>
  <si>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</si>
  <si>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</si>
  <si>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</si>
  <si>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</si>
  <si>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</si>
  <si>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</si>
  <si>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</si>
  <si>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</si>
  <si>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</si>
  <si>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</si>
  <si>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</si>
  <si>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</si>
  <si>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</si>
  <si>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</si>
  <si>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</si>
  <si>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</si>
  <si>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</si>
  <si>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</si>
  <si>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</si>
  <si>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</si>
  <si>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</si>
  <si>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</si>
  <si>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</si>
  <si>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</si>
  <si>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</si>
  <si>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</si>
  <si>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</si>
  <si>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</si>
  <si>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</si>
  <si>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</si>
  <si>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</si>
  <si>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</si>
  <si>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</si>
  <si>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</si>
  <si>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</si>
  <si>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</si>
  <si>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</si>
  <si>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</si>
  <si>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</si>
  <si>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</si>
  <si>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</si>
  <si>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</si>
  <si>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</si>
  <si>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</si>
  <si>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</si>
  <si>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</si>
  <si>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</si>
  <si>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</si>
  <si>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</si>
  <si>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</si>
  <si>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</si>
  <si>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</si>
  <si>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</si>
  <si>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</si>
  <si>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</si>
  <si>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</si>
  <si>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</si>
  <si>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</si>
  <si>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</si>
  <si>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</si>
  <si>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</si>
  <si>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</si>
  <si>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</si>
  <si>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</si>
  <si>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</si>
  <si>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</si>
  <si>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</si>
  <si>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</si>
  <si>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</si>
  <si>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</si>
  <si>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</si>
  <si>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</si>
  <si>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</si>
  <si>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</si>
  <si>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</si>
  <si>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</si>
  <si>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</si>
  <si>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</si>
  <si>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</si>
  <si>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</si>
  <si>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</si>
  <si>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</si>
  <si>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</si>
  <si>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</si>
  <si>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</si>
  <si>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</si>
  <si>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</si>
  <si>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</si>
  <si>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</si>
  <si>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</si>
  <si>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</si>
  <si>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</si>
  <si>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</si>
  <si>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</si>
  <si>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</si>
  <si>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</si>
  <si>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</si>
  <si>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</si>
  <si>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</si>
  <si>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</si>
  <si>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</si>
  <si>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</si>
  <si>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</si>
  <si>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</si>
  <si>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</si>
  <si>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</si>
  <si>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</si>
  <si>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</si>
  <si>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</si>
  <si>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</si>
  <si>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</si>
  <si>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</si>
  <si>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</si>
  <si>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</si>
  <si>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</si>
  <si>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</si>
  <si>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</si>
  <si>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</si>
  <si>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</si>
  <si>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</si>
  <si>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</si>
  <si>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</si>
  <si>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</si>
  <si>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</si>
  <si>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</si>
  <si>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</si>
  <si>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</si>
  <si>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</si>
  <si>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</si>
  <si>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</si>
  <si>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</si>
  <si>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</si>
  <si>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</si>
  <si>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</si>
  <si>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</si>
  <si>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</si>
  <si>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</si>
  <si>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</si>
  <si>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</si>
  <si>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</si>
  <si>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</si>
  <si>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</si>
  <si>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</si>
  <si>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</si>
  <si>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</si>
  <si>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</si>
  <si>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</si>
  <si>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</si>
  <si>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</si>
  <si>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</si>
  <si>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</si>
  <si>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</si>
  <si>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</si>
  <si>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</si>
  <si>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</si>
  <si>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</si>
  <si>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</si>
  <si>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</si>
  <si>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</si>
  <si>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</si>
  <si>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</si>
  <si>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</si>
  <si>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</si>
  <si>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</si>
  <si>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</si>
  <si>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</si>
  <si>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</si>
  <si>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</si>
  <si>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</si>
  <si>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</si>
  <si>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</si>
  <si>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</si>
  <si>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</si>
  <si>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</si>
  <si>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</si>
  <si>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</si>
  <si>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</si>
  <si>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</si>
  <si>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</si>
  <si>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</si>
  <si>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</si>
  <si>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</si>
  <si>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</si>
  <si>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</si>
  <si>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</si>
  <si>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</si>
  <si>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</si>
  <si>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</si>
  <si>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</si>
  <si>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</si>
  <si>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</si>
  <si>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</si>
  <si>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</si>
  <si>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</si>
  <si>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</si>
  <si>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</si>
  <si>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</si>
  <si>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</si>
  <si>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</si>
  <si>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</si>
  <si>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</si>
  <si>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</si>
  <si>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</si>
  <si>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</si>
  <si>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</si>
  <si>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</si>
  <si>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</si>
  <si>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</si>
  <si>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</si>
  <si>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</si>
  <si>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</si>
  <si>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</si>
  <si>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</si>
  <si>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</si>
  <si>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</si>
  <si>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</si>
  <si>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</si>
  <si>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</si>
  <si>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</si>
  <si>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</si>
  <si>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</si>
  <si>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</si>
  <si>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</si>
  <si>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</si>
  <si>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</si>
  <si>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</si>
  <si>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</si>
  <si>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</si>
  <si>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</si>
  <si>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</si>
  <si>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</si>
  <si>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</si>
  <si>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</si>
  <si>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</si>
  <si>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</si>
  <si>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</si>
  <si>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</si>
  <si>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</si>
  <si>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</si>
  <si>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</si>
  <si>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</si>
  <si>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</si>
  <si>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</si>
  <si>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</si>
  <si>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</si>
  <si>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</si>
  <si>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</si>
  <si>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</si>
  <si>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</si>
  <si>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</si>
  <si>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</si>
  <si>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</si>
  <si>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</si>
  <si>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</si>
  <si>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</si>
  <si>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</si>
  <si>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</si>
  <si>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</si>
  <si>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</si>
  <si>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</si>
  <si>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</si>
  <si>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</si>
  <si>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</si>
  <si>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</si>
  <si>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</si>
  <si>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</si>
  <si>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</si>
  <si>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</si>
  <si>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</si>
  <si>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</si>
  <si>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</si>
  <si>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</si>
  <si>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</si>
  <si>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</si>
  <si>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</si>
  <si>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</si>
  <si>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</si>
  <si>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</si>
  <si>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</si>
  <si>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</si>
  <si>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</si>
  <si>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</si>
  <si>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</si>
  <si>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</si>
  <si>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</si>
  <si>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</si>
  <si>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</si>
  <si>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</si>
  <si>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</si>
  <si>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</si>
  <si>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</si>
  <si>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</si>
  <si>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</si>
  <si>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</si>
  <si>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</si>
  <si>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</si>
  <si>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</si>
  <si>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</si>
  <si>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</si>
  <si>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</si>
  <si>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</si>
  <si>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</si>
  <si>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</si>
  <si>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</si>
  <si>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</si>
  <si>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</si>
  <si>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</si>
  <si>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</si>
  <si>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</si>
  <si>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</si>
  <si>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</si>
  <si>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</si>
  <si>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</si>
  <si>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</si>
  <si>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</si>
  <si>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</si>
  <si>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</si>
  <si>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</si>
  <si>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</si>
  <si>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</si>
  <si>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</si>
  <si>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</si>
  <si>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</si>
  <si>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</si>
  <si>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</si>
  <si>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</si>
  <si>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</si>
  <si>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</si>
  <si>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</si>
  <si>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</si>
  <si>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</si>
  <si>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</si>
  <si>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</si>
  <si>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</si>
  <si>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</si>
  <si>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</si>
  <si>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</si>
  <si>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</si>
  <si>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</si>
  <si>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</si>
  <si>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</si>
  <si>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</si>
  <si>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</si>
  <si>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</si>
  <si>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</si>
  <si>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</si>
  <si>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</si>
  <si>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</si>
  <si>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</si>
  <si>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</si>
  <si>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</si>
  <si>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</si>
  <si>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</si>
  <si>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</si>
  <si>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</si>
  <si>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</si>
  <si>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</si>
  <si>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</si>
  <si>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</si>
  <si>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</si>
  <si>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</si>
  <si>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</si>
  <si>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</si>
  <si>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</si>
  <si>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</si>
  <si>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</si>
  <si>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</si>
  <si>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</si>
  <si>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</si>
  <si>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</si>
  <si>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</si>
  <si>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</si>
  <si>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</si>
  <si>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</si>
  <si>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</si>
  <si>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</si>
  <si>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</si>
  <si>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</si>
  <si>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</si>
  <si>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</si>
  <si>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</si>
  <si>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</si>
  <si>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</si>
  <si>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</si>
  <si>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</si>
  <si>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</si>
  <si>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</si>
  <si>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</si>
  <si>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</si>
  <si>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</si>
  <si>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</si>
  <si>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</si>
  <si>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</si>
  <si>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</si>
  <si>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</si>
  <si>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</si>
  <si>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</si>
  <si>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</si>
  <si>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</si>
  <si>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</si>
  <si>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</si>
  <si>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</si>
  <si>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</si>
  <si>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</si>
  <si>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</si>
  <si>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</si>
  <si>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</si>
  <si>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</si>
  <si>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</si>
  <si>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</si>
  <si>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</si>
  <si>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</si>
  <si>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</si>
  <si>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</si>
  <si>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</si>
  <si>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</si>
  <si>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</si>
  <si>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</si>
  <si>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</si>
  <si>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</si>
  <si>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</si>
  <si>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</si>
  <si>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</si>
  <si>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</si>
  <si>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</si>
  <si>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</si>
  <si>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</si>
  <si>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</si>
  <si>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</si>
  <si>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</si>
  <si>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</si>
  <si>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</si>
  <si>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</si>
  <si>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</si>
  <si>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</si>
  <si>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</si>
  <si>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</si>
  <si>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</si>
  <si>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</si>
  <si>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</si>
  <si>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</si>
  <si>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</si>
  <si>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</si>
  <si>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</si>
  <si>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</si>
  <si>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</si>
  <si>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</si>
  <si>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</si>
  <si>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</si>
  <si>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</si>
  <si>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</si>
  <si>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</si>
  <si>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</si>
  <si>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</si>
  <si>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</si>
  <si>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</si>
  <si>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</si>
  <si>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</si>
  <si>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</si>
  <si>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</si>
  <si>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</si>
  <si>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</si>
  <si>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</si>
  <si>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</si>
  <si>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</si>
  <si>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</si>
  <si>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</si>
  <si>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</si>
  <si>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</si>
  <si>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</si>
  <si>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</si>
  <si>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</si>
  <si>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</si>
  <si>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</si>
  <si>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</si>
  <si>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</si>
  <si>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</si>
  <si>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</si>
  <si>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</si>
  <si>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</si>
  <si>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</si>
  <si>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</si>
  <si>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</si>
  <si>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</si>
  <si>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</si>
  <si>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</si>
  <si>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</si>
  <si>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</si>
  <si>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</si>
  <si>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</si>
  <si>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</si>
  <si>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</si>
  <si>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</si>
  <si>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</si>
  <si>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</si>
  <si>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</si>
  <si>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</si>
  <si>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</si>
  <si>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</si>
  <si>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</si>
  <si>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</si>
  <si>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</si>
  <si>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</si>
  <si>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</si>
  <si>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</si>
  <si>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</si>
  <si>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</si>
  <si>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</si>
  <si>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</si>
  <si>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</si>
  <si>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</si>
  <si>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</si>
  <si>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</si>
  <si>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</si>
  <si>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</si>
  <si>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</si>
  <si>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</si>
  <si>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</si>
  <si>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</si>
  <si>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</si>
  <si>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</si>
  <si>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</si>
  <si>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</si>
  <si>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</si>
  <si>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</si>
  <si>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</si>
  <si>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</si>
  <si>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</si>
  <si>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</si>
  <si>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</si>
  <si>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</si>
  <si>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</si>
  <si>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</si>
  <si>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</si>
  <si>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</si>
  <si>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</si>
  <si>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</si>
  <si>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</si>
  <si>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</si>
  <si>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</si>
  <si>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</si>
  <si>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</si>
  <si>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</si>
  <si>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</si>
  <si>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</si>
  <si>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</si>
  <si>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</si>
  <si>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</si>
  <si>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</si>
  <si>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</si>
  <si>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</si>
  <si>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</si>
  <si>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</si>
  <si>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</si>
  <si>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</si>
  <si>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</si>
  <si>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</si>
  <si>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</si>
  <si>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</si>
  <si>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</si>
  <si>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</si>
  <si>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</si>
  <si>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</si>
  <si>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</si>
  <si>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</si>
  <si>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</si>
  <si>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</si>
  <si>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</si>
  <si>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</si>
  <si>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</si>
  <si>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</si>
  <si>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</si>
  <si>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</si>
  <si>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</si>
  <si>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</si>
  <si>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</si>
  <si>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</si>
  <si>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</si>
  <si>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</si>
  <si>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</si>
  <si>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</si>
  <si>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</si>
  <si>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</si>
  <si>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</si>
  <si>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</si>
  <si>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</si>
  <si>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</si>
  <si>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</si>
  <si>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</si>
  <si>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</si>
  <si>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</si>
  <si>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</si>
  <si>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</si>
  <si>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</si>
  <si>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</si>
  <si>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</si>
  <si>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</si>
  <si>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</si>
  <si>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</si>
  <si>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</si>
  <si>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</si>
  <si>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</si>
  <si>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</si>
  <si>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</si>
  <si>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</si>
  <si>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</si>
  <si>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</si>
  <si>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</si>
  <si>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</si>
  <si>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</si>
  <si>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</si>
  <si>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</si>
  <si>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</si>
  <si>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</si>
  <si>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</si>
  <si>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</si>
  <si>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</si>
  <si>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</si>
  <si>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</si>
  <si>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</si>
  <si>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</si>
  <si>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</si>
  <si>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</si>
  <si>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</si>
  <si>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</si>
  <si>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</si>
  <si>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</si>
  <si>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</si>
  <si>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</si>
  <si>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</si>
  <si>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</si>
  <si>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</si>
  <si>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</si>
  <si>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</si>
  <si>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</si>
  <si>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</si>
  <si>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</si>
  <si>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</si>
  <si>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</si>
  <si>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</si>
  <si>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</si>
  <si>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</si>
  <si>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</si>
  <si>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</si>
  <si>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</si>
  <si>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</si>
  <si>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</si>
  <si>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</si>
  <si>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</si>
  <si>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</si>
  <si>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</si>
  <si>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</si>
  <si>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</si>
  <si>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</si>
  <si>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</si>
  <si>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</si>
  <si>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</si>
  <si>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</si>
  <si>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</si>
  <si>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</si>
  <si>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</si>
  <si>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</si>
  <si>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</si>
  <si>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</si>
  <si>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</si>
  <si>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</si>
  <si>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</si>
  <si>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</si>
  <si>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</si>
  <si>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</si>
  <si>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</si>
  <si>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</si>
  <si>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</si>
  <si>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</si>
  <si>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</si>
  <si>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</si>
  <si>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</si>
  <si>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</si>
  <si>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</si>
  <si>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</si>
  <si>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</si>
  <si>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</si>
  <si>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</si>
  <si>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</si>
  <si>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</si>
  <si>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</si>
  <si>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</si>
  <si>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</si>
  <si>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</si>
  <si>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</si>
  <si>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</si>
  <si>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</si>
  <si>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</si>
  <si>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</si>
  <si>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</si>
  <si>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</si>
  <si>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</si>
  <si>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</si>
  <si>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</si>
  <si>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</si>
  <si>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</si>
  <si>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</si>
  <si>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</si>
  <si>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</si>
  <si>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</si>
  <si>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</si>
  <si>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</si>
  <si>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</si>
  <si>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</si>
  <si>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</si>
  <si>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</si>
  <si>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</si>
  <si>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</si>
  <si>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</si>
  <si>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</si>
  <si>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</si>
  <si>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</si>
  <si>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</si>
  <si>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</si>
  <si>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</si>
  <si>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</si>
  <si>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</si>
  <si>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</si>
  <si>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</si>
  <si>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</si>
  <si>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</si>
  <si>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</si>
  <si>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</si>
  <si>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</si>
  <si>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</si>
  <si>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</si>
  <si>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</si>
  <si>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</si>
  <si>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</si>
  <si>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</si>
  <si>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</si>
  <si>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</si>
  <si>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</si>
  <si>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</si>
  <si>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</si>
  <si>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</si>
  <si>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</si>
  <si>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</si>
  <si>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</si>
  <si>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</si>
  <si>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</si>
  <si>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</si>
  <si>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</si>
  <si>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</si>
  <si>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</si>
  <si>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</si>
  <si>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</si>
  <si>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</si>
  <si>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</si>
  <si>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</si>
  <si>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</si>
  <si>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</si>
  <si>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</si>
  <si>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</si>
  <si>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</si>
  <si>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</si>
  <si>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</si>
  <si>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</si>
  <si>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</si>
  <si>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</si>
  <si>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</si>
  <si>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</si>
  <si>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</si>
  <si>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</si>
  <si>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</si>
  <si>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</si>
  <si>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</si>
  <si>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</si>
  <si>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</si>
  <si>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</si>
  <si>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</si>
  <si>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</si>
  <si>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</si>
  <si>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</si>
  <si>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</si>
  <si>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</si>
  <si>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</si>
  <si>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</si>
  <si>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</si>
  <si>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</si>
  <si>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</si>
  <si>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</si>
  <si>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</si>
  <si>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</si>
  <si>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</si>
  <si>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</si>
  <si>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</si>
  <si>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</si>
  <si>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</si>
  <si>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</si>
  <si>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</si>
  <si>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</si>
  <si>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</si>
  <si>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</si>
  <si>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</si>
  <si>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</si>
  <si>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</si>
  <si>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</si>
  <si>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</si>
  <si>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</si>
  <si>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</si>
  <si>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</si>
  <si>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</si>
  <si>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</si>
  <si>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</si>
  <si>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</si>
  <si>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</si>
  <si>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</si>
  <si>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</si>
  <si>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</si>
  <si>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</si>
  <si>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</si>
  <si>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</si>
  <si>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</si>
  <si>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</si>
  <si>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</si>
  <si>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</si>
  <si>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</si>
  <si>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</si>
  <si>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</si>
  <si>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</si>
  <si>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</si>
  <si>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</si>
  <si>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</si>
  <si>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</si>
  <si>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</si>
  <si>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</si>
  <si>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</si>
  <si>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</si>
  <si>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</si>
  <si>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</si>
  <si>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</si>
  <si>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</si>
  <si>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</si>
  <si>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</si>
  <si>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</si>
  <si>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</si>
  <si>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</si>
  <si>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</si>
  <si>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</si>
  <si>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</si>
  <si>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</si>
  <si>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</si>
  <si>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</si>
  <si>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</si>
  <si>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</si>
  <si>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</si>
  <si>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</si>
  <si>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</si>
  <si>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</si>
  <si>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</si>
  <si>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</si>
  <si>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</si>
  <si>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</si>
  <si>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</si>
  <si>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</si>
  <si>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</si>
  <si>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</si>
  <si>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</si>
  <si>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</si>
  <si>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</si>
  <si>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</si>
  <si>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</si>
  <si>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</si>
  <si>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</si>
  <si>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</si>
  <si>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</si>
  <si>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</si>
  <si>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</si>
  <si>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</si>
  <si>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</si>
  <si>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</si>
  <si>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</si>
  <si>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</si>
  <si>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</si>
  <si>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</si>
  <si>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</si>
  <si>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</si>
  <si>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</si>
  <si>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</si>
  <si>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</si>
  <si>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</si>
  <si>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</si>
  <si>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</si>
  <si>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</si>
  <si>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</si>
  <si>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</si>
  <si>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</si>
  <si>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</si>
  <si>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</si>
  <si>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</si>
  <si>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</si>
  <si>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</si>
  <si>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</si>
  <si>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</si>
  <si>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</si>
  <si>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</si>
  <si>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</si>
  <si>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</si>
  <si>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</si>
  <si>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</si>
  <si>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</si>
  <si>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</si>
  <si>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</si>
  <si>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</si>
  <si>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</si>
  <si>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</si>
  <si>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</si>
  <si>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</si>
  <si>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</si>
  <si>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</si>
  <si>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</si>
  <si>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</si>
  <si>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</si>
  <si>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</si>
  <si>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</si>
  <si>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</si>
  <si>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</si>
  <si>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</si>
  <si>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</si>
  <si>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</si>
  <si>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</si>
  <si>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</si>
  <si>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</si>
  <si>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</si>
  <si>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</si>
  <si>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</si>
  <si>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</si>
  <si>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</si>
  <si>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</si>
  <si>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</si>
  <si>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</si>
  <si>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</si>
  <si>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</si>
  <si>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</si>
  <si>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</si>
  <si>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</si>
  <si>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</si>
  <si>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</si>
  <si>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</si>
  <si>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</si>
  <si>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</si>
  <si>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</si>
  <si>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</si>
  <si>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</si>
  <si>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</si>
  <si>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</si>
  <si>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</si>
  <si>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</si>
  <si>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</si>
  <si>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</si>
  <si>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</si>
  <si>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</si>
  <si>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</si>
  <si>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</si>
  <si>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</si>
  <si>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</si>
  <si>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</si>
  <si>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</si>
  <si>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</si>
  <si>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</si>
  <si>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</si>
  <si>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</si>
  <si>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</si>
  <si>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</si>
  <si>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</si>
  <si>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</si>
  <si>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</si>
  <si>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</si>
  <si>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</si>
  <si>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</si>
  <si>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</si>
  <si>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</si>
  <si>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</si>
  <si>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</si>
  <si>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</si>
  <si>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</si>
  <si>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</si>
  <si>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</si>
  <si>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</si>
  <si>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</si>
  <si>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</si>
  <si>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</si>
  <si>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</si>
  <si>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</si>
  <si>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</si>
  <si>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</si>
  <si>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</si>
  <si>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</si>
  <si>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</si>
  <si>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</si>
  <si>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</si>
  <si>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</si>
  <si>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</si>
  <si>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</si>
  <si>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</si>
  <si>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</si>
  <si>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</si>
  <si>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</si>
  <si>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</si>
  <si>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</si>
  <si>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</si>
  <si>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</si>
  <si>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</si>
  <si>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</si>
  <si>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</si>
  <si>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</si>
  <si>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</si>
  <si>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</si>
  <si>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</si>
  <si>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</si>
  <si>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</si>
  <si>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</si>
  <si>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</si>
  <si>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</si>
  <si>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</si>
  <si>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</si>
  <si>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</si>
  <si>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</si>
  <si>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</si>
  <si>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</si>
  <si>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</si>
  <si>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</si>
  <si>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</si>
  <si>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</si>
  <si>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</si>
  <si>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</si>
  <si>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</si>
  <si>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</si>
  <si>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</si>
  <si>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</si>
  <si>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</si>
  <si>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</si>
  <si>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</si>
  <si>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</si>
  <si>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</si>
  <si>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</si>
  <si>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</si>
  <si>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</si>
  <si>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</si>
  <si>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</si>
  <si>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</si>
  <si>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</si>
  <si>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</si>
  <si>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</si>
  <si>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</si>
  <si>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</si>
  <si>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</si>
  <si>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</si>
  <si>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</si>
  <si>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</si>
  <si>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</si>
  <si>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</si>
  <si>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</si>
  <si>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</si>
  <si>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</si>
  <si>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</si>
  <si>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</si>
  <si>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</si>
  <si>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</si>
  <si>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</si>
  <si>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</si>
  <si>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</si>
  <si>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</si>
  <si>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</si>
  <si>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</si>
  <si>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</si>
  <si>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</si>
  <si>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</si>
  <si>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</si>
  <si>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</si>
  <si>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</si>
  <si>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</si>
  <si>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</si>
  <si>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</si>
  <si>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</si>
  <si>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</si>
  <si>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</si>
  <si>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</si>
  <si>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</si>
  <si>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</si>
  <si>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</si>
  <si>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</si>
  <si>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</si>
  <si>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</si>
  <si>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</si>
  <si>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</si>
  <si>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</si>
  <si>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</si>
  <si>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</si>
  <si>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</si>
  <si>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</si>
  <si>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</si>
  <si>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</si>
  <si>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</si>
  <si>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</si>
  <si>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</si>
  <si>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</si>
  <si>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</si>
  <si>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</si>
  <si>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</si>
  <si>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</si>
  <si>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</si>
  <si>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</si>
  <si>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</si>
  <si>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</si>
  <si>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</si>
  <si>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</si>
  <si>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</si>
  <si>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</si>
  <si>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</si>
  <si>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</si>
  <si>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</si>
  <si>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</si>
  <si>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</si>
  <si>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</si>
  <si>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</si>
  <si>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</si>
  <si>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</si>
  <si>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</si>
  <si>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</si>
  <si>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</si>
  <si>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</si>
  <si>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</si>
  <si>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</si>
  <si>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</si>
  <si>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</si>
  <si>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</si>
  <si>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</si>
  <si>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</si>
  <si>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</si>
  <si>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</si>
  <si>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</si>
  <si>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</si>
  <si>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</si>
  <si>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</si>
  <si>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</si>
  <si>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</si>
  <si>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</si>
  <si>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</si>
  <si>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</si>
  <si>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</si>
  <si>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</si>
  <si>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</si>
  <si>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</si>
  <si>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</si>
  <si>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</si>
  <si>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</si>
  <si>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</si>
  <si>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</si>
  <si>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</si>
  <si>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</si>
  <si>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</si>
  <si>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</si>
  <si>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</si>
  <si>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</si>
  <si>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</si>
  <si>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</si>
  <si>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</si>
  <si>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</si>
  <si>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</si>
  <si>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</si>
  <si>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</si>
  <si>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</si>
  <si>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</si>
  <si>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</si>
  <si>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</si>
  <si>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</si>
  <si>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</si>
  <si>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</si>
  <si>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</si>
  <si>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</si>
  <si>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</si>
  <si>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</si>
  <si>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</si>
  <si>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</si>
  <si>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</si>
  <si>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</si>
  <si>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</si>
  <si>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</si>
  <si>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</si>
  <si>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</si>
  <si>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</si>
  <si>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</si>
  <si>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</si>
  <si>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</si>
  <si>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</si>
  <si>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</si>
  <si>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</si>
  <si>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</si>
  <si>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</si>
  <si>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</si>
  <si>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</si>
  <si>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</si>
  <si>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</si>
  <si>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</si>
  <si>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</si>
  <si>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</si>
  <si>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</si>
  <si>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</si>
  <si>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</si>
  <si>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</si>
  <si>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</si>
  <si>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</si>
  <si>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</si>
  <si>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</si>
  <si>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</si>
  <si>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</si>
  <si>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</si>
  <si>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</si>
  <si>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</si>
  <si>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</si>
  <si>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</si>
  <si>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</si>
  <si>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</si>
  <si>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</si>
  <si>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</si>
  <si>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</si>
  <si>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</si>
  <si>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</si>
  <si>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</si>
  <si>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</si>
  <si>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</si>
  <si>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</si>
  <si>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</si>
  <si>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</si>
  <si>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</si>
  <si>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</si>
  <si>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</si>
  <si>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</si>
  <si>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</si>
  <si>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</si>
  <si>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</si>
  <si>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</si>
  <si>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</si>
  <si>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</si>
  <si>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</si>
  <si>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</si>
  <si>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</si>
  <si>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</si>
  <si>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</si>
  <si>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</si>
  <si>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</si>
  <si>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</si>
  <si>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</si>
  <si>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</si>
  <si>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</si>
  <si>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</si>
  <si>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</si>
  <si>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</si>
  <si>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</si>
  <si>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</si>
  <si>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</si>
  <si>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</si>
  <si>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</si>
  <si>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</si>
  <si>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</si>
  <si>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</si>
  <si>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</si>
  <si>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</si>
  <si>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</si>
  <si>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</si>
  <si>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</si>
  <si>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</si>
  <si>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</si>
  <si>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</si>
  <si>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</si>
  <si>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</si>
  <si>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</si>
  <si>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</si>
  <si>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</si>
  <si>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</si>
  <si>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</si>
  <si>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</si>
  <si>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</si>
  <si>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</si>
  <si>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</si>
  <si>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</si>
  <si>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</si>
  <si>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</si>
  <si>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</si>
  <si>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</si>
  <si>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</si>
  <si>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</si>
  <si>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</si>
  <si>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</si>
  <si>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</si>
  <si>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</si>
  <si>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</si>
  <si>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</si>
  <si>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</si>
  <si>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</si>
  <si>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</si>
  <si>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</si>
  <si>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</si>
  <si>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</si>
  <si>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</si>
  <si>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</si>
  <si>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</si>
  <si>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</si>
  <si>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</si>
  <si>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</si>
  <si>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</si>
  <si>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</si>
  <si>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</si>
  <si>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</si>
  <si>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</si>
  <si>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</si>
  <si>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</si>
  <si>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</si>
  <si>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</si>
  <si>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</si>
  <si>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</si>
  <si>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</si>
  <si>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</si>
  <si>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</si>
  <si>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</si>
  <si>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</si>
  <si>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</si>
  <si>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</si>
  <si>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</si>
  <si>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</si>
  <si>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</si>
  <si>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</si>
  <si>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</si>
  <si>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</si>
  <si>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</si>
  <si>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</si>
  <si>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</si>
  <si>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</si>
  <si>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</si>
  <si>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</si>
  <si>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</si>
  <si>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</si>
  <si>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</si>
  <si>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</si>
  <si>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</si>
  <si>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</si>
  <si>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</si>
  <si>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</si>
  <si>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</si>
  <si>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</si>
  <si>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</si>
  <si>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</si>
  <si>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</si>
  <si>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</si>
  <si>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</si>
  <si>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</si>
  <si>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</si>
  <si>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</si>
  <si>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</si>
  <si>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</si>
  <si>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</si>
  <si>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</si>
  <si>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</si>
  <si>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</si>
  <si>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</si>
  <si>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</si>
  <si>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</si>
  <si>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</si>
  <si>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</si>
  <si>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</si>
  <si>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</si>
  <si>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</si>
  <si>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</si>
  <si>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</si>
  <si>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</si>
  <si>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</si>
  <si>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</si>
  <si>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</si>
  <si>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</si>
  <si>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</si>
  <si>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</si>
  <si>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</si>
  <si>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</si>
  <si>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</si>
  <si>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</si>
  <si>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</si>
  <si>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</si>
  <si>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</si>
  <si>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</si>
  <si>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</si>
  <si>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</si>
  <si>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</si>
  <si>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</si>
  <si>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</si>
  <si>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</si>
  <si>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</si>
  <si>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</si>
  <si>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</si>
  <si>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</si>
  <si>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</si>
  <si>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</si>
  <si>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</si>
  <si>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</si>
  <si>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</si>
  <si>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</si>
  <si>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</si>
  <si>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</si>
  <si>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</si>
  <si>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</si>
  <si>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</si>
  <si>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</si>
  <si>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</si>
  <si>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</si>
  <si>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</si>
  <si>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</si>
  <si>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</si>
  <si>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</si>
  <si>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</si>
  <si>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</si>
  <si>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</si>
  <si>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</si>
  <si>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</si>
  <si>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</si>
  <si>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</si>
  <si>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</si>
  <si>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</si>
  <si>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</si>
  <si>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</si>
  <si>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</si>
  <si>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</si>
  <si>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</si>
  <si>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</si>
  <si>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</si>
  <si>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</si>
  <si>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</si>
  <si>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</si>
  <si>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</si>
  <si>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</si>
  <si>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</si>
  <si>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</si>
  <si>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</si>
  <si>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</si>
  <si>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</si>
  <si>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</si>
  <si>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</si>
  <si>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</si>
  <si>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</si>
  <si>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</si>
  <si>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</si>
  <si>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</si>
  <si>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</si>
  <si>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</si>
  <si>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</si>
  <si>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</si>
  <si>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</si>
  <si>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</si>
  <si>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</si>
  <si>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</si>
  <si>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</si>
  <si>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</si>
  <si>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</si>
  <si>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</si>
  <si>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</si>
  <si>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</si>
  <si>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</si>
  <si>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</si>
  <si>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</si>
  <si>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</si>
  <si>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</si>
  <si>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</si>
  <si>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</si>
  <si>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</si>
  <si>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</si>
  <si>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</si>
  <si>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</si>
  <si>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</si>
  <si>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</si>
  <si>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</si>
  <si>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</si>
  <si>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</si>
  <si>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</si>
  <si>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</si>
  <si>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</si>
  <si>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</si>
  <si>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</si>
  <si>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</si>
  <si>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</si>
  <si>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</si>
  <si>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</si>
  <si>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</si>
  <si>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</si>
  <si>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</si>
  <si>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</si>
  <si>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</si>
  <si>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</si>
  <si>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</si>
  <si>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</si>
  <si>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</si>
  <si>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</si>
  <si>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</si>
  <si>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</si>
  <si>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</si>
  <si>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</si>
  <si>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</si>
  <si>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</si>
  <si>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</si>
  <si>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</si>
  <si>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</si>
  <si>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</si>
  <si>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</si>
  <si>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</si>
  <si>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</si>
  <si>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</si>
  <si>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</si>
  <si>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</si>
  <si>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</si>
  <si>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</si>
  <si>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</si>
  <si>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</si>
  <si>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</si>
  <si>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</si>
  <si>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</si>
  <si>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</si>
  <si>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</si>
  <si>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</si>
  <si>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</si>
  <si>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</si>
  <si>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</si>
  <si>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</si>
  <si>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</si>
  <si>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</si>
  <si>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</si>
  <si>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</si>
  <si>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</si>
  <si>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</si>
  <si>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</si>
  <si>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</si>
  <si>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</si>
  <si>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</si>
  <si>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</si>
  <si>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</si>
  <si>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</si>
  <si>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</si>
  <si>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</si>
  <si>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</si>
  <si>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</si>
  <si>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</si>
  <si>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</si>
  <si>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</si>
  <si>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</si>
  <si>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</si>
  <si>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</si>
  <si>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</si>
  <si>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</si>
  <si>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</si>
  <si>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</si>
  <si>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</si>
  <si>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</si>
  <si>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</si>
  <si>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</si>
  <si>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</si>
  <si>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</si>
  <si>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</si>
  <si>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</si>
  <si>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</si>
  <si>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</si>
  <si>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</si>
  <si>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</si>
  <si>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</si>
  <si>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</si>
  <si>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</si>
  <si>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</si>
  <si>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</si>
  <si>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</si>
  <si>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</si>
  <si>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</si>
  <si>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</si>
  <si>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</si>
  <si>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</si>
  <si>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</si>
  <si>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</si>
  <si>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</si>
  <si>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</si>
  <si>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</si>
  <si>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</si>
  <si>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</si>
  <si>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</si>
  <si>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</si>
  <si>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</si>
  <si>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</si>
  <si>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</si>
  <si>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</si>
  <si>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</si>
  <si>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</si>
  <si>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</si>
  <si>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</si>
  <si>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</si>
  <si>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</si>
  <si>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</si>
  <si>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</si>
  <si>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</si>
  <si>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</si>
  <si>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</si>
  <si>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</si>
  <si>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</si>
  <si>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</si>
  <si>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</si>
  <si>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</si>
  <si>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</si>
  <si>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</si>
  <si>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</si>
  <si>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</si>
  <si>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</si>
  <si>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</si>
  <si>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</si>
  <si>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</si>
  <si>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</si>
  <si>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</si>
  <si>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</si>
  <si>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</si>
  <si>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</si>
  <si>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</si>
  <si>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</si>
  <si>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</si>
  <si>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</si>
  <si>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</si>
  <si>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</si>
  <si>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</si>
  <si>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</si>
  <si>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</si>
  <si>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</si>
  <si>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</si>
  <si>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</si>
  <si>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</si>
  <si>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</si>
  <si>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</si>
  <si>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</si>
  <si>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</si>
  <si>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</si>
  <si>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</si>
  <si>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</si>
  <si>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</si>
  <si>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</si>
  <si>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</si>
  <si>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</si>
  <si>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</si>
  <si>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</si>
  <si>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</si>
  <si>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</si>
  <si>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</si>
  <si>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</si>
  <si>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</si>
  <si>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</si>
  <si>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</si>
  <si>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</si>
  <si>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</si>
  <si>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</si>
  <si>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</si>
  <si>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</si>
  <si>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</si>
  <si>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</si>
  <si>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</si>
  <si>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</si>
  <si>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</si>
  <si>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</si>
  <si>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</si>
  <si>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</si>
  <si>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</si>
  <si>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</si>
  <si>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</si>
  <si>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</si>
  <si>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</si>
  <si>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</si>
  <si>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</si>
  <si>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</si>
  <si>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</si>
  <si>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</si>
  <si>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</si>
  <si>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</si>
  <si>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</si>
  <si>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</si>
  <si>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</si>
  <si>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</si>
  <si>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</si>
  <si>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</si>
  <si>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</si>
  <si>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</si>
  <si>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</si>
  <si>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</si>
  <si>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</si>
  <si>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</si>
  <si>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</si>
  <si>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</si>
  <si>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</si>
  <si>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</si>
  <si>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</si>
  <si>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</si>
  <si>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</si>
  <si>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</si>
  <si>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</si>
  <si>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</si>
  <si>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</si>
  <si>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</si>
  <si>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</si>
  <si>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</si>
  <si>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</si>
  <si>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</si>
  <si>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</si>
  <si>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</si>
  <si>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</si>
  <si>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</si>
  <si>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</si>
  <si>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</si>
  <si>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</si>
  <si>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</si>
  <si>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</si>
  <si>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</si>
  <si>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</si>
  <si>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</si>
  <si>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</si>
  <si>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</si>
  <si>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</si>
  <si>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</si>
  <si>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</si>
  <si>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</si>
  <si>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</si>
  <si>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</si>
  <si>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</si>
  <si>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</si>
  <si>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</si>
  <si>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</si>
  <si>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</si>
  <si>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</si>
  <si>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</si>
  <si>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</si>
  <si>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</si>
  <si>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</si>
  <si>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</si>
  <si>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</si>
  <si>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</si>
  <si>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</si>
  <si>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</si>
  <si>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</si>
  <si>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</si>
  <si>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</si>
  <si>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</si>
  <si>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</si>
  <si>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</si>
  <si>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</si>
  <si>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</si>
  <si>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</si>
  <si>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</si>
  <si>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</si>
  <si>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</si>
  <si>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</si>
  <si>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</si>
  <si>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</si>
  <si>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</si>
  <si>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</si>
  <si>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</si>
  <si>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</si>
  <si>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</si>
  <si>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</si>
  <si>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</si>
  <si>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</si>
  <si>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</si>
  <si>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</si>
  <si>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</si>
  <si>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</si>
  <si>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</si>
  <si>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</si>
  <si>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</si>
  <si>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</si>
  <si>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</si>
  <si>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</si>
  <si>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</si>
  <si>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</si>
  <si>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</si>
  <si>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</si>
  <si>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</si>
  <si>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</si>
  <si>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</si>
  <si>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</si>
  <si>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</si>
  <si>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</si>
  <si>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</si>
  <si>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</si>
  <si>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</si>
  <si>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</si>
  <si>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</si>
  <si>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</si>
  <si>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</si>
  <si>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</si>
  <si>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</si>
  <si>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</si>
  <si>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</si>
  <si>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</si>
  <si>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</si>
  <si>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</si>
  <si>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</si>
  <si>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</si>
  <si>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</si>
  <si>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</si>
  <si>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</si>
  <si>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</si>
  <si>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</si>
  <si>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</si>
  <si>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</si>
  <si>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</si>
  <si>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</si>
  <si>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</si>
  <si>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</si>
  <si>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</si>
  <si>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</si>
  <si>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</si>
  <si>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</si>
  <si>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</si>
  <si>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</si>
  <si>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</si>
  <si>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</si>
  <si>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</si>
  <si>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</si>
  <si>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</si>
  <si>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</si>
  <si>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</si>
  <si>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</si>
  <si>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</si>
  <si>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</si>
  <si>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</si>
  <si>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</si>
  <si>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</si>
  <si>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</si>
  <si>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</si>
  <si>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</si>
  <si>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</si>
  <si>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</si>
  <si>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</si>
  <si>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</si>
  <si>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</si>
  <si>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</si>
  <si>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</si>
  <si>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</si>
  <si>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</si>
  <si>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</si>
  <si>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</si>
  <si>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</si>
  <si>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</si>
  <si>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</si>
  <si>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</si>
  <si>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</si>
  <si>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</si>
  <si>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</si>
  <si>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</si>
  <si>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</si>
  <si>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</si>
  <si>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</si>
  <si>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</si>
  <si>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</si>
  <si>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</si>
  <si>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</si>
  <si>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</si>
  <si>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</si>
  <si>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</si>
  <si>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</si>
  <si>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</si>
  <si>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</si>
  <si>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</si>
  <si>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</si>
  <si>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</si>
  <si>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</si>
  <si>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</si>
  <si>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</si>
  <si>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</si>
  <si>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</si>
  <si>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</si>
  <si>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</si>
  <si>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</si>
  <si>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</si>
  <si>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</si>
  <si>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</si>
  <si>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</si>
  <si>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</si>
  <si>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</si>
  <si>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</si>
  <si>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</si>
  <si>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</si>
  <si>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</si>
  <si>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</si>
  <si>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</si>
  <si>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</si>
  <si>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</si>
  <si>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</si>
  <si>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</si>
  <si>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</si>
  <si>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</si>
  <si>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</si>
  <si>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</si>
  <si>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</si>
  <si>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</si>
  <si>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</si>
  <si>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</si>
  <si>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</si>
  <si>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</si>
  <si>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</si>
  <si>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</si>
  <si>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</si>
  <si>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</si>
  <si>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</si>
  <si>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</si>
  <si>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</si>
  <si>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</si>
  <si>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</si>
  <si>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</si>
  <si>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</si>
  <si>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</si>
  <si>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</si>
  <si>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</si>
  <si>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</si>
  <si>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</si>
  <si>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</si>
  <si>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</si>
  <si>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</si>
  <si>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</si>
  <si>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</si>
  <si>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</si>
  <si>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</si>
  <si>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</si>
  <si>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</si>
  <si>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</si>
  <si>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</si>
  <si>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</si>
  <si>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</si>
  <si>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</si>
  <si>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</si>
  <si>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</si>
  <si>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</si>
  <si>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</si>
  <si>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</si>
  <si>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</si>
  <si>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</si>
  <si>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</si>
  <si>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</si>
  <si>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</si>
  <si>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</si>
  <si>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</si>
  <si>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</si>
  <si>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</si>
  <si>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</si>
  <si>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</si>
  <si>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</si>
  <si>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</si>
  <si>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</si>
  <si>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</si>
  <si>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</si>
  <si>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</si>
  <si>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</si>
  <si>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</si>
  <si>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</si>
  <si>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</si>
  <si>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</si>
  <si>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</si>
  <si>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</si>
  <si>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</si>
  <si>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</si>
  <si>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</si>
  <si>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</si>
  <si>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</si>
  <si>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</si>
  <si>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</si>
  <si>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</si>
  <si>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</si>
  <si>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</si>
  <si>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</si>
  <si>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</si>
  <si>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</si>
  <si>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</si>
  <si>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</si>
  <si>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</si>
  <si>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</si>
  <si>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</si>
  <si>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</si>
  <si>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</si>
  <si>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</si>
  <si>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</si>
  <si>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</si>
  <si>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</si>
  <si>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</si>
  <si>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</si>
  <si>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</si>
  <si>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</si>
  <si>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</si>
  <si>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</si>
  <si>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</si>
  <si>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</si>
  <si>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</si>
  <si>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</si>
  <si>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</si>
  <si>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</si>
  <si>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</si>
  <si>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</si>
  <si>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</si>
  <si>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</si>
  <si>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</si>
  <si>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</si>
  <si>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</si>
  <si>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</si>
  <si>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</si>
  <si>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</si>
  <si>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</si>
  <si>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</si>
  <si>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</si>
  <si>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</si>
  <si>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</si>
  <si>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</si>
  <si>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</si>
  <si>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</si>
  <si>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</si>
  <si>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</si>
  <si>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</si>
  <si>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</si>
  <si>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</si>
  <si>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</si>
  <si>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</si>
  <si>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</si>
  <si>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</si>
  <si>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</si>
  <si>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</si>
  <si>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</si>
  <si>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</si>
  <si>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</si>
  <si>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</si>
  <si>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</si>
  <si>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</si>
  <si>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</si>
  <si>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</si>
  <si>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</si>
  <si>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</si>
  <si>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</si>
  <si>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</si>
  <si>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</si>
  <si>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</si>
  <si>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</si>
  <si>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</si>
  <si>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</si>
  <si>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</si>
  <si>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</si>
  <si>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</si>
  <si>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</si>
  <si>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</si>
  <si>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</si>
  <si>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</si>
  <si>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</si>
  <si>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</si>
  <si>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</si>
  <si>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</si>
  <si>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</si>
  <si>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</si>
  <si>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</si>
  <si>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</si>
  <si>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</si>
  <si>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</si>
  <si>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</si>
  <si>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</si>
  <si>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</si>
  <si>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</si>
  <si>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</si>
  <si>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</si>
  <si>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</si>
  <si>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</si>
  <si>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</si>
  <si>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</si>
  <si>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</si>
  <si>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</si>
  <si>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</si>
  <si>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</si>
  <si>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</si>
  <si>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</si>
  <si>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</si>
  <si>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</si>
  <si>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</si>
  <si>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</si>
  <si>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</si>
  <si>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</si>
  <si>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</si>
  <si>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</si>
  <si>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</si>
  <si>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</si>
  <si>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</si>
  <si>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</si>
  <si>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</si>
  <si>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</si>
  <si>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</si>
  <si>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</si>
  <si>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</si>
  <si>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</si>
  <si>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</si>
  <si>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</si>
  <si>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</si>
  <si>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</si>
  <si>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</si>
  <si>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</si>
  <si>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</si>
  <si>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</si>
  <si>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</si>
  <si>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</si>
  <si>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</si>
  <si>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</si>
  <si>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</si>
  <si>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</si>
  <si>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</si>
  <si>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</si>
  <si>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</si>
  <si>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</si>
  <si>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</si>
  <si>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</si>
  <si>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</si>
  <si>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</si>
  <si>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</si>
  <si>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</si>
  <si>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</si>
  <si>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</si>
  <si>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</si>
  <si>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</si>
  <si>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</si>
  <si>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</si>
  <si>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</si>
  <si>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</si>
  <si>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</si>
  <si>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</si>
  <si>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</si>
  <si>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</si>
  <si>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</si>
  <si>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</si>
  <si>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</si>
  <si>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</si>
  <si>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</si>
  <si>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</si>
  <si>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</si>
  <si>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</si>
  <si>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</si>
  <si>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</si>
  <si>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</si>
  <si>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</si>
  <si>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</si>
  <si>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</si>
  <si>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</si>
  <si>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</si>
  <si>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</si>
  <si>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</si>
  <si>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</si>
  <si>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</si>
  <si>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</si>
  <si>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</si>
  <si>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</si>
  <si>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</si>
  <si>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</si>
  <si>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</si>
  <si>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</si>
  <si>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</si>
  <si>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</si>
  <si>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</si>
  <si>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</si>
  <si>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</si>
  <si>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</si>
  <si>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</si>
  <si>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</si>
  <si>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</si>
  <si>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</si>
  <si>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</si>
  <si>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</si>
  <si>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</si>
  <si>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</si>
  <si>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</si>
  <si>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</si>
  <si>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</si>
  <si>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</si>
  <si>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</si>
  <si>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</si>
  <si>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</si>
  <si>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</si>
  <si>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</si>
  <si>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</si>
  <si>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</si>
  <si>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</si>
  <si>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</si>
  <si>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</si>
  <si>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</si>
  <si>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</si>
  <si>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</si>
  <si>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</si>
  <si>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</si>
  <si>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</si>
  <si>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</si>
  <si>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</si>
  <si>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</si>
  <si>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</si>
  <si>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</si>
  <si>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</si>
  <si>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</si>
  <si>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</si>
  <si>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</si>
  <si>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</si>
  <si>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</si>
  <si>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</si>
  <si>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</si>
  <si>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</si>
  <si>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</si>
  <si>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</si>
  <si>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</si>
  <si>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</si>
  <si>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</si>
  <si>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</si>
  <si>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</si>
  <si>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</si>
  <si>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</si>
  <si>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</si>
  <si>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</si>
  <si>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</si>
  <si>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</si>
  <si>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</si>
  <si>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</si>
  <si>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</si>
  <si>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</si>
  <si>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</si>
  <si>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</si>
  <si>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</si>
  <si>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</si>
  <si>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</si>
  <si>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</si>
  <si>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</si>
  <si>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</si>
  <si>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</si>
  <si>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</si>
  <si>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</si>
  <si>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</si>
  <si>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</si>
  <si>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</si>
  <si>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</si>
  <si>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</si>
  <si>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</si>
  <si>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</si>
  <si>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</si>
  <si>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</si>
  <si>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</si>
  <si>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</si>
  <si>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</si>
  <si>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</si>
  <si>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</si>
  <si>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</si>
  <si>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</si>
  <si>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</si>
  <si>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</si>
  <si>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</si>
  <si>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</si>
  <si>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</si>
  <si>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</si>
  <si>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</si>
  <si>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</si>
  <si>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</si>
  <si>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</si>
  <si>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</si>
  <si>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</si>
  <si>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</si>
  <si>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</si>
  <si>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</si>
  <si>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</si>
  <si>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</si>
  <si>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</si>
  <si>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</si>
  <si>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</si>
  <si>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</si>
  <si>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</si>
  <si>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</si>
  <si>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</si>
  <si>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</si>
  <si>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</si>
  <si>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</si>
  <si>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</si>
  <si>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</si>
  <si>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</si>
  <si>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</si>
  <si>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</si>
  <si>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</si>
  <si>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</si>
  <si>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</si>
  <si>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</si>
  <si>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</si>
  <si>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</si>
  <si>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</si>
  <si>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</si>
  <si>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</si>
  <si>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</si>
  <si>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</si>
  <si>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</si>
  <si>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</si>
  <si>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</si>
  <si>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</si>
  <si>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</si>
  <si>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</si>
  <si>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</si>
  <si>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</si>
  <si>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</si>
  <si>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</si>
  <si>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</si>
  <si>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</si>
  <si>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</si>
  <si>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</si>
  <si>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</si>
  <si>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</si>
  <si>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</si>
  <si>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</si>
  <si>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</si>
  <si>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</si>
  <si>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</si>
  <si>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</si>
  <si>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</si>
  <si>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</si>
  <si>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</si>
  <si>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</si>
  <si>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</si>
  <si>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</si>
  <si>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</si>
  <si>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</si>
  <si>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</si>
  <si>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</si>
  <si>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</si>
  <si>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</si>
  <si>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</si>
  <si>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</si>
  <si>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</si>
  <si>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</si>
  <si>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</si>
  <si>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</si>
  <si>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</si>
  <si>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</si>
  <si>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</si>
  <si>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</si>
  <si>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</si>
  <si>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</si>
  <si>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</si>
  <si>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</si>
  <si>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</si>
  <si>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</si>
  <si>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</si>
  <si>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</si>
  <si>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</si>
  <si>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</si>
  <si>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</si>
  <si>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</si>
  <si>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</si>
  <si>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</si>
  <si>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</si>
  <si>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</si>
  <si>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</si>
  <si>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</si>
  <si>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</si>
  <si>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</si>
  <si>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</si>
  <si>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</si>
  <si>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</si>
  <si>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</si>
  <si>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</si>
  <si>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</si>
  <si>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</si>
  <si>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</si>
  <si>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</si>
  <si>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</si>
  <si>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</si>
  <si>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</si>
  <si>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</si>
  <si>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</si>
  <si>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</si>
  <si>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</si>
  <si>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</si>
  <si>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</si>
  <si>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</si>
  <si>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</si>
  <si>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</si>
  <si>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</si>
  <si>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</si>
  <si>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</si>
  <si>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</si>
  <si>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</si>
  <si>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</si>
  <si>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</si>
  <si>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</si>
  <si>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</si>
  <si>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</si>
  <si>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</si>
  <si>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</si>
  <si>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</si>
  <si>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</si>
  <si>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</si>
  <si>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</si>
  <si>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</si>
  <si>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</si>
  <si>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</si>
  <si>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</si>
  <si>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</si>
  <si>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</si>
  <si>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</si>
  <si>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</si>
  <si>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</si>
  <si>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</si>
  <si>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</si>
  <si>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</si>
  <si>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</si>
  <si>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</si>
  <si>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</si>
  <si>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</si>
  <si>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</si>
  <si>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</si>
  <si>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</si>
  <si>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</si>
  <si>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</si>
  <si>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</si>
  <si>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</si>
  <si>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</si>
  <si>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</si>
  <si>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</si>
  <si>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</si>
  <si>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</si>
  <si>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</si>
  <si>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</si>
  <si>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</si>
  <si>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</si>
  <si>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</si>
  <si>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</si>
  <si>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</si>
  <si>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</si>
  <si>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</si>
  <si>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</si>
  <si>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</si>
  <si>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</si>
  <si>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</si>
  <si>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</si>
  <si>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</si>
  <si>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</si>
  <si>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</si>
  <si>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</si>
  <si>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</si>
  <si>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</si>
  <si>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</si>
  <si>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</si>
  <si>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</si>
  <si>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</si>
  <si>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</si>
  <si>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</si>
  <si>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</si>
  <si>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</si>
  <si>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</si>
  <si>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</si>
  <si>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</si>
  <si>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</si>
  <si>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</si>
  <si>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</si>
  <si>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</si>
  <si>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</si>
  <si>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</si>
  <si>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</si>
  <si>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</si>
  <si>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</si>
  <si>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</si>
  <si>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</si>
  <si>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</si>
  <si>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</si>
  <si>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</si>
  <si>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</si>
  <si>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</si>
  <si>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</si>
  <si>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</si>
  <si>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</si>
  <si>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</si>
  <si>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</si>
  <si>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</si>
  <si>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</si>
  <si>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</si>
  <si>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</si>
  <si>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</si>
  <si>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</si>
  <si>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</si>
  <si>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</si>
  <si>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</si>
  <si>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</si>
  <si>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</si>
  <si>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</si>
  <si>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</si>
  <si>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</si>
  <si>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</si>
  <si>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</si>
  <si>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</si>
  <si>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</si>
  <si>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</si>
  <si>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</si>
  <si>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</si>
  <si>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</si>
  <si>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</si>
  <si>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</si>
  <si>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</si>
  <si>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</si>
  <si>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</si>
  <si>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</si>
  <si>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</si>
  <si>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</si>
  <si>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</si>
  <si>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</si>
  <si>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</si>
  <si>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</si>
  <si>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</si>
  <si>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</si>
  <si>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</si>
  <si>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</si>
  <si>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</si>
  <si>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</si>
  <si>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</si>
  <si>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</si>
  <si>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</si>
  <si>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</si>
  <si>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</si>
  <si>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</si>
  <si>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</si>
  <si>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</si>
  <si>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</si>
  <si>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</si>
  <si>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</si>
  <si>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</si>
  <si>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</si>
  <si>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</si>
  <si>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</si>
  <si>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</si>
  <si>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</si>
  <si>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</si>
  <si>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</si>
  <si>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</si>
  <si>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</si>
  <si>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</si>
  <si>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</si>
  <si>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</si>
  <si>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</si>
  <si>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</si>
  <si>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</si>
  <si>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</si>
  <si>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</si>
  <si>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</si>
  <si>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</si>
  <si>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</si>
  <si>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</si>
  <si>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</si>
  <si>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</si>
  <si>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</si>
  <si>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</si>
  <si>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</si>
  <si>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</si>
  <si>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</si>
  <si>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</si>
  <si>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</si>
  <si>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</si>
  <si>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</si>
  <si>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</si>
  <si>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</si>
  <si>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</si>
  <si>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</si>
  <si>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</si>
  <si>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</si>
  <si>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</si>
  <si>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</si>
  <si>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</si>
  <si>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</si>
  <si>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</si>
  <si>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</si>
  <si>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</si>
  <si>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</si>
  <si>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</si>
  <si>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</si>
  <si>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</si>
  <si>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</si>
  <si>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</si>
  <si>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</si>
  <si>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</si>
  <si>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</si>
  <si>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</si>
  <si>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</si>
  <si>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</si>
  <si>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</si>
  <si>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</si>
  <si>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</si>
  <si>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</si>
  <si>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</si>
  <si>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</si>
  <si>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</si>
  <si>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</si>
  <si>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</si>
  <si>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</si>
  <si>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</si>
  <si>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</si>
  <si>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</si>
  <si>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</si>
  <si>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</si>
  <si>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</si>
  <si>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</si>
  <si>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</si>
  <si>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</si>
  <si>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</si>
  <si>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</si>
  <si>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</si>
  <si>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</si>
  <si>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</si>
  <si>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</si>
  <si>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</si>
  <si>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</si>
  <si>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</si>
  <si>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</si>
  <si>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</si>
  <si>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</si>
  <si>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</si>
  <si>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</si>
  <si>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</si>
  <si>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</si>
  <si>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</si>
  <si>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</si>
  <si>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</si>
  <si>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</si>
  <si>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</si>
  <si>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</si>
  <si>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</si>
  <si>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</si>
  <si>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</si>
  <si>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</si>
  <si>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</si>
  <si>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</si>
  <si>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</si>
  <si>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</si>
  <si>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</si>
  <si>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</si>
  <si>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</si>
  <si>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</si>
  <si>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</si>
  <si>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</si>
  <si>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</si>
  <si>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</si>
  <si>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</si>
  <si>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</si>
  <si>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</si>
  <si>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</si>
  <si>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</si>
  <si>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</si>
  <si>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</si>
  <si>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</si>
  <si>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</si>
  <si>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</si>
  <si>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</si>
  <si>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</si>
  <si>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</si>
  <si>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</si>
  <si>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</si>
  <si>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</si>
  <si>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</si>
  <si>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</si>
  <si>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</si>
  <si>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</si>
  <si>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</si>
  <si>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</si>
  <si>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</si>
  <si>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</si>
  <si>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</si>
  <si>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</si>
  <si>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</si>
  <si>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</si>
  <si>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</si>
  <si>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</si>
  <si>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</si>
  <si>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</si>
  <si>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</si>
  <si>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</si>
  <si>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</si>
  <si>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</si>
  <si>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</si>
  <si>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</si>
  <si>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</si>
  <si>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</si>
  <si>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</si>
  <si>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</si>
  <si>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</si>
  <si>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</si>
  <si>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</si>
  <si>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</si>
  <si>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</si>
  <si>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</si>
  <si>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</si>
  <si>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</si>
  <si>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</si>
  <si>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</si>
  <si>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</si>
  <si>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</si>
  <si>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</si>
  <si>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</si>
  <si>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</si>
  <si>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</si>
  <si>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</si>
  <si>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</si>
  <si>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</si>
  <si>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</si>
  <si>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</si>
  <si>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</si>
  <si>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</si>
  <si>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</si>
  <si>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</si>
  <si>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</si>
  <si>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</si>
  <si>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</si>
  <si>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</si>
  <si>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</si>
  <si>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</si>
  <si>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</si>
  <si>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</si>
  <si>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</si>
  <si>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</si>
  <si>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</si>
  <si>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</si>
  <si>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</si>
  <si>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</si>
  <si>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</si>
  <si>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</si>
  <si>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</si>
  <si>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</si>
  <si>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</si>
  <si>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</si>
  <si>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</si>
  <si>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</si>
  <si>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</si>
  <si>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</si>
  <si>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</si>
  <si>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</si>
  <si>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</si>
  <si>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</si>
  <si>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</si>
  <si>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</si>
  <si>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</si>
  <si>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</si>
  <si>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</si>
  <si>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</si>
  <si>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</si>
  <si>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</si>
  <si>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</si>
  <si>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</si>
  <si>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</si>
  <si>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</si>
  <si>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</si>
  <si>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</si>
  <si>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</si>
  <si>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</si>
  <si>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</si>
  <si>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</si>
  <si>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</si>
  <si>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</si>
  <si>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</si>
  <si>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</si>
  <si>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</si>
  <si>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</si>
  <si>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</si>
  <si>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</si>
  <si>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</si>
  <si>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</si>
  <si>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</si>
  <si>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</si>
  <si>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</si>
  <si>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</si>
  <si>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</si>
  <si>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</si>
  <si>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</si>
  <si>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</si>
  <si>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</si>
  <si>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</si>
  <si>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</si>
  <si>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</si>
  <si>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</si>
  <si>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</si>
  <si>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</si>
  <si>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</si>
  <si>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</si>
  <si>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</si>
  <si>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</si>
  <si>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</si>
  <si>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</si>
  <si>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</si>
  <si>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</si>
  <si>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</si>
  <si>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</si>
  <si>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</si>
  <si>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</si>
  <si>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</si>
  <si>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</si>
  <si>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</si>
  <si>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</si>
  <si>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</si>
  <si>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</si>
  <si>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</si>
  <si>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</si>
  <si>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</si>
  <si>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</si>
  <si>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</si>
  <si>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</si>
  <si>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</si>
  <si>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</si>
  <si>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</si>
  <si>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</si>
  <si>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</si>
  <si>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</si>
  <si>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</si>
  <si>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</si>
  <si>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</si>
  <si>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</si>
  <si>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</si>
  <si>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</si>
  <si>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</si>
  <si>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</si>
  <si>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</si>
  <si>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</si>
  <si>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</si>
  <si>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</si>
  <si>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</si>
  <si>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</si>
  <si>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</si>
  <si>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</si>
  <si>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</si>
  <si>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</si>
  <si>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</si>
  <si>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</si>
  <si>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</si>
  <si>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</si>
  <si>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</si>
  <si>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</si>
  <si>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</si>
  <si>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</si>
  <si>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</si>
  <si>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</si>
  <si>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</si>
  <si>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</si>
  <si>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</si>
  <si>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</si>
  <si>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</si>
  <si>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</si>
  <si>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</si>
  <si>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</si>
  <si>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</si>
  <si>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</si>
  <si>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</si>
  <si>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</si>
  <si>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</si>
  <si>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</si>
  <si>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</si>
  <si>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</si>
  <si>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</si>
  <si>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</si>
  <si>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</si>
  <si>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</si>
  <si>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</si>
  <si>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</si>
  <si>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</si>
  <si>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</si>
  <si>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</si>
  <si>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</si>
  <si>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</si>
  <si>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</si>
  <si>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</si>
  <si>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</si>
  <si>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</si>
  <si>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</si>
  <si>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</si>
  <si>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</si>
  <si>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</si>
  <si>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</si>
  <si>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</si>
  <si>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</si>
  <si>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</si>
  <si>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</si>
  <si>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</si>
  <si>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</si>
  <si>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</si>
  <si>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</si>
  <si>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</si>
  <si>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</si>
  <si>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</si>
  <si>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</si>
  <si>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</si>
  <si>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</si>
  <si>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</si>
  <si>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</si>
  <si>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</si>
  <si>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</si>
  <si>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</si>
  <si>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</si>
  <si>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</si>
  <si>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</si>
  <si>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</si>
  <si>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</si>
  <si>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</si>
  <si>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</si>
  <si>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</si>
  <si>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</si>
  <si>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</si>
  <si>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</si>
  <si>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</si>
  <si>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</si>
  <si>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</si>
  <si>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</si>
  <si>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</si>
  <si>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</si>
  <si>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</si>
  <si>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</si>
  <si>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</si>
  <si>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</si>
  <si>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</si>
  <si>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</si>
  <si>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</si>
  <si>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</si>
  <si>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</si>
  <si>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</si>
  <si>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</si>
  <si>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</si>
  <si>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</si>
  <si>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</si>
  <si>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</si>
  <si>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</si>
  <si>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</si>
  <si>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</si>
  <si>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</si>
  <si>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</si>
  <si>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</si>
  <si>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</si>
  <si>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</si>
  <si>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</si>
  <si>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</si>
  <si>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</si>
  <si>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</si>
  <si>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</si>
  <si>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</si>
  <si>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</si>
  <si>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</si>
  <si>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</si>
  <si>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</si>
  <si>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</si>
  <si>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</si>
  <si>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</si>
  <si>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</si>
  <si>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</si>
  <si>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</si>
  <si>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</si>
  <si>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</si>
  <si>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</si>
  <si>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</si>
  <si>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</si>
  <si>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</si>
  <si>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</si>
  <si>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</si>
  <si>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</si>
  <si>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</si>
  <si>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</si>
  <si>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</si>
  <si>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</si>
  <si>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</si>
  <si>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</si>
  <si>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</si>
  <si>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</si>
  <si>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</si>
  <si>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</si>
  <si>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</si>
  <si>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</si>
  <si>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</si>
  <si>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</si>
  <si>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</si>
  <si>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</si>
  <si>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</si>
  <si>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</si>
  <si>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</si>
  <si>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</si>
  <si>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</si>
  <si>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</si>
  <si>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</si>
  <si>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</si>
  <si>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</si>
  <si>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</si>
  <si>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</si>
  <si>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</si>
  <si>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</si>
  <si>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</si>
  <si>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</si>
  <si>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</si>
  <si>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</si>
  <si>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</si>
  <si>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</si>
  <si>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</si>
  <si>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</si>
  <si>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</si>
  <si>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</si>
  <si>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</si>
  <si>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</si>
  <si>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</si>
  <si>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</si>
  <si>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</si>
  <si>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</si>
  <si>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</si>
  <si>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</si>
  <si>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</si>
  <si>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</si>
  <si>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</si>
  <si>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</si>
  <si>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</si>
  <si>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</si>
  <si>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</si>
  <si>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</si>
  <si>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</si>
  <si>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</si>
  <si>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</si>
  <si>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</si>
  <si>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</si>
  <si>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</si>
  <si>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</si>
  <si>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</si>
  <si>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</si>
  <si>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</si>
  <si>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</si>
  <si>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</si>
  <si>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</si>
  <si>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</si>
  <si>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</si>
  <si>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</si>
  <si>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</si>
  <si>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</si>
  <si>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</si>
  <si>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</si>
  <si>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</si>
  <si>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</si>
  <si>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</si>
  <si>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</si>
  <si>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</si>
  <si>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</si>
  <si>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</si>
  <si>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</si>
  <si>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</si>
  <si>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</si>
  <si>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</si>
  <si>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</si>
  <si>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</si>
  <si>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</si>
  <si>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</si>
  <si>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</si>
  <si>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</si>
  <si>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</si>
  <si>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</si>
  <si>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</si>
  <si>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</si>
  <si>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</si>
  <si>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</si>
  <si>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</si>
  <si>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</si>
  <si>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</si>
  <si>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</si>
  <si>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</si>
  <si>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</si>
  <si>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</si>
  <si>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</si>
  <si>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</si>
  <si>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</si>
  <si>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</si>
  <si>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</si>
  <si>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</si>
  <si>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</si>
  <si>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</si>
  <si>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</si>
  <si>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</si>
  <si>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</si>
  <si>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</si>
  <si>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</si>
  <si>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</si>
  <si>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</si>
  <si>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</si>
  <si>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</si>
  <si>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</si>
  <si>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</si>
  <si>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</si>
  <si>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</si>
  <si>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</si>
  <si>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</si>
  <si>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</si>
  <si>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</si>
  <si>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</si>
  <si>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</si>
  <si>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</si>
  <si>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</si>
  <si>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</si>
  <si>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</si>
  <si>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</si>
  <si>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</si>
  <si>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</si>
  <si>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</si>
  <si>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</si>
  <si>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</si>
  <si>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</si>
  <si>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</si>
  <si>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</si>
  <si>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</si>
  <si>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</si>
  <si>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</si>
  <si>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</si>
  <si>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</si>
  <si>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</si>
  <si>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</si>
  <si>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</si>
  <si>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</si>
  <si>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</si>
  <si>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</si>
  <si>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</si>
  <si>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</si>
  <si>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</si>
  <si>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</si>
  <si>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</si>
  <si>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</si>
  <si>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</si>
  <si>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</si>
  <si>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</si>
  <si>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</si>
  <si>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</si>
  <si>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</si>
  <si>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</si>
  <si>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</si>
  <si>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</si>
  <si>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</si>
  <si>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</si>
  <si>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</si>
  <si>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</si>
  <si>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</si>
  <si>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</si>
  <si>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</si>
  <si>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</si>
  <si>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</si>
  <si>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</si>
  <si>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</si>
  <si>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</si>
  <si>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</si>
  <si>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</si>
  <si>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</si>
  <si>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</si>
  <si>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</si>
  <si>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</si>
  <si>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</si>
  <si>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</si>
  <si>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</si>
  <si>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</si>
  <si>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</si>
  <si>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</si>
  <si>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</si>
  <si>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</si>
  <si>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</si>
  <si>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</si>
  <si>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</si>
  <si>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</si>
  <si>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</si>
  <si>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</si>
  <si>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</si>
  <si>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</si>
  <si>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</si>
  <si>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</si>
  <si>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</si>
  <si>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</si>
  <si>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</si>
  <si>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</si>
  <si>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</si>
  <si>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</si>
  <si>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</si>
  <si>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</si>
  <si>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</si>
  <si>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</si>
  <si>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</si>
  <si>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</si>
  <si>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</si>
  <si>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</si>
  <si>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</si>
  <si>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</si>
  <si>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</si>
  <si>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</si>
  <si>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</si>
  <si>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</si>
  <si>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</si>
  <si>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</si>
  <si>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</si>
  <si>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</si>
  <si>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</si>
  <si>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</si>
  <si>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</si>
  <si>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</si>
  <si>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</si>
  <si>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</si>
  <si>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</si>
  <si>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</si>
  <si>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</si>
  <si>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</si>
  <si>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</si>
  <si>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</si>
  <si>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</si>
  <si>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</si>
  <si>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</si>
  <si>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</si>
  <si>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</si>
  <si>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</si>
  <si>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</si>
  <si>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</si>
  <si>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</si>
  <si>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</si>
  <si>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</si>
  <si>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</si>
  <si>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</si>
  <si>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</si>
  <si>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</si>
  <si>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</si>
  <si>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</si>
  <si>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</si>
  <si>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</si>
  <si>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</si>
  <si>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</si>
  <si>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</si>
  <si>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</si>
  <si>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</si>
  <si>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</si>
  <si>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</si>
  <si>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</si>
  <si>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</si>
  <si>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</si>
  <si>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</si>
  <si>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</si>
  <si>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</si>
  <si>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</si>
  <si>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</si>
  <si>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</si>
  <si>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</si>
  <si>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</si>
  <si>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</si>
  <si>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</si>
  <si>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</si>
  <si>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</si>
  <si>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</si>
  <si>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</si>
  <si>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</si>
  <si>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</si>
  <si>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</si>
  <si>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</si>
  <si>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</si>
  <si>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</si>
  <si>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</si>
  <si>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</si>
  <si>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</si>
  <si>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</si>
  <si>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</si>
  <si>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</si>
  <si>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</si>
  <si>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</si>
  <si>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</si>
  <si>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</si>
  <si>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</si>
  <si>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</si>
  <si>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</si>
  <si>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</si>
  <si>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</si>
  <si>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</si>
  <si>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</si>
  <si>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</si>
  <si>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</si>
  <si>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</si>
  <si>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</si>
  <si>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</si>
  <si>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</si>
  <si>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</si>
  <si>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</si>
  <si>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</si>
  <si>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</si>
  <si>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</si>
  <si>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</si>
  <si>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</si>
  <si>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</si>
  <si>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</si>
  <si>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</si>
  <si>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</si>
  <si>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</si>
  <si>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</si>
  <si>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</si>
  <si>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</si>
  <si>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</si>
  <si>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</si>
  <si>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</si>
  <si>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</si>
  <si>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</si>
  <si>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</si>
  <si>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</si>
  <si>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</si>
  <si>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</si>
  <si>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</si>
  <si>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</si>
  <si>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</si>
  <si>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</si>
  <si>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</si>
  <si>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</si>
  <si>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</si>
  <si>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</si>
  <si>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</si>
  <si>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</si>
  <si>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</si>
  <si>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</si>
  <si>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</si>
  <si>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</si>
  <si>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</si>
  <si>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</si>
  <si>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</si>
  <si>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</si>
  <si>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</si>
  <si>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</si>
  <si>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</si>
  <si>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</si>
  <si>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</si>
  <si>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</si>
  <si>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</si>
  <si>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</si>
  <si>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</si>
  <si>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</si>
  <si>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</si>
  <si>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</si>
  <si>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</si>
  <si>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</si>
  <si>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</si>
  <si>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</si>
  <si>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</si>
  <si>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</si>
  <si>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</si>
  <si>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</si>
  <si>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</si>
  <si>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</si>
  <si>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</si>
  <si>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</si>
  <si>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</si>
  <si>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</si>
  <si>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</si>
  <si>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</si>
  <si>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</si>
  <si>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</si>
  <si>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</si>
  <si>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</si>
  <si>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</si>
  <si>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</si>
  <si>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</si>
  <si>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</si>
  <si>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</si>
  <si>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</si>
  <si>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</si>
  <si>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</si>
  <si>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</si>
  <si>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</si>
  <si>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</si>
  <si>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</si>
  <si>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</si>
  <si>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</si>
  <si>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</si>
  <si>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</si>
  <si>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</si>
  <si>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</si>
  <si>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</si>
  <si>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</si>
  <si>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</si>
  <si>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</si>
  <si>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</si>
  <si>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</si>
  <si>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</si>
  <si>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</si>
  <si>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</si>
  <si>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</si>
  <si>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</si>
  <si>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</si>
  <si>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</si>
  <si>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</si>
  <si>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</si>
  <si>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</si>
  <si>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</si>
  <si>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</si>
  <si>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</si>
  <si>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</si>
  <si>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</si>
  <si>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</si>
  <si>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</si>
  <si>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</si>
  <si>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</si>
  <si>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</si>
  <si>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</si>
  <si>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</si>
  <si>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</si>
  <si>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</si>
  <si>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</si>
  <si>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</si>
  <si>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</si>
  <si>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</si>
  <si>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</si>
  <si>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</si>
  <si>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</si>
  <si>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</si>
  <si>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</si>
  <si>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</si>
  <si>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</si>
  <si>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</si>
  <si>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</si>
  <si>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</si>
  <si>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</si>
  <si>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</si>
  <si>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</si>
  <si>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</si>
  <si>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</si>
  <si>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</si>
  <si>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</si>
  <si>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</si>
  <si>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</si>
  <si>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</si>
  <si>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</si>
  <si>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</si>
  <si>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</si>
  <si>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</si>
  <si>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</si>
  <si>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</si>
  <si>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</si>
  <si>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</si>
  <si>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</si>
  <si>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</si>
  <si>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</si>
  <si>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</si>
  <si>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</si>
  <si>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</si>
  <si>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</si>
  <si>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</si>
  <si>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</si>
  <si>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</si>
  <si>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</si>
  <si>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</si>
  <si>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</si>
  <si>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</si>
  <si>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</si>
  <si>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</si>
  <si>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</si>
  <si>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</si>
  <si>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</si>
  <si>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</si>
  <si>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</si>
  <si>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</si>
  <si>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</si>
  <si>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</si>
  <si>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</si>
  <si>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</si>
  <si>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</si>
  <si>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</si>
  <si>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</si>
  <si>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</si>
  <si>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</si>
  <si>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</si>
  <si>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</si>
  <si>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</si>
  <si>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</si>
  <si>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</si>
  <si>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</si>
  <si>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</si>
  <si>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</si>
  <si>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</si>
  <si>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</si>
  <si>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</si>
  <si>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</si>
  <si>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</si>
  <si>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</si>
  <si>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</si>
  <si>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</si>
  <si>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</si>
  <si>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</si>
  <si>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</si>
  <si>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</si>
  <si>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</si>
  <si>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</si>
  <si>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</si>
  <si>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</si>
  <si>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</si>
  <si>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</si>
  <si>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</si>
  <si>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</si>
  <si>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</si>
  <si>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</si>
  <si>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</si>
  <si>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</si>
  <si>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</si>
  <si>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</si>
  <si>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</si>
  <si>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</si>
  <si>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</si>
  <si>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</si>
  <si>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</si>
  <si>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</si>
  <si>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</si>
  <si>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</si>
  <si>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</si>
  <si>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</si>
  <si>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</si>
  <si>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</si>
  <si>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</si>
  <si>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</si>
  <si>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</si>
  <si>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</si>
  <si>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</si>
  <si>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</si>
  <si>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</si>
  <si>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</si>
  <si>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</si>
  <si>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</si>
  <si>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</si>
  <si>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</si>
  <si>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</si>
  <si>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</si>
  <si>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</si>
  <si>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</si>
  <si>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</si>
  <si>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</si>
  <si>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</si>
  <si>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</si>
  <si>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</si>
  <si>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</si>
  <si>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</si>
  <si>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</si>
  <si>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</si>
  <si>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</si>
  <si>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</si>
  <si>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</si>
  <si>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</si>
  <si>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</si>
  <si>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</si>
  <si>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</si>
  <si>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</si>
  <si>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</si>
  <si>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</si>
  <si>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</si>
  <si>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</si>
  <si>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</si>
  <si>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</si>
  <si>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</si>
  <si>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</si>
  <si>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</si>
  <si>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</si>
  <si>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</si>
  <si>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</si>
  <si>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</si>
  <si>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</si>
  <si>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</si>
  <si>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</si>
  <si>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</si>
  <si>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</si>
  <si>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</si>
  <si>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</si>
  <si>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</si>
  <si>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</si>
  <si>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</si>
  <si>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</si>
  <si>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</si>
  <si>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</si>
  <si>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</si>
  <si>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</si>
  <si>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</si>
  <si>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</si>
  <si>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</si>
  <si>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</si>
  <si>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</si>
  <si>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</si>
  <si>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</si>
  <si>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</si>
  <si>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</si>
  <si>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</si>
  <si>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</si>
  <si>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</si>
  <si>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</si>
  <si>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</si>
  <si>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</si>
  <si>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</si>
  <si>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</si>
  <si>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</si>
  <si>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</si>
  <si>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</si>
  <si>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</si>
  <si>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</si>
  <si>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</si>
  <si>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</si>
  <si>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</si>
  <si>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</si>
  <si>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</si>
  <si>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</si>
  <si>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</si>
  <si>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</si>
  <si>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</si>
  <si>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</si>
  <si>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</si>
  <si>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</si>
  <si>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</si>
  <si>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</si>
  <si>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</si>
  <si>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</si>
  <si>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</si>
  <si>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</si>
  <si>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</si>
  <si>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</si>
  <si>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</si>
  <si>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</si>
  <si>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</si>
  <si>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</si>
  <si>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</si>
  <si>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</si>
  <si>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</si>
  <si>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</si>
  <si>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</si>
  <si>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</si>
  <si>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</si>
  <si>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</si>
  <si>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</si>
  <si>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</si>
  <si>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</si>
  <si>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</si>
  <si>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</si>
  <si>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</si>
  <si>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</si>
  <si>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</si>
  <si>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</si>
  <si>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</si>
  <si>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</si>
  <si>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</si>
  <si>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</si>
  <si>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</si>
  <si>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</si>
  <si>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</si>
  <si>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</si>
  <si>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</si>
  <si>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</si>
  <si>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</si>
  <si>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</si>
  <si>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</si>
  <si>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</si>
  <si>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</si>
  <si>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</si>
  <si>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</si>
  <si>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</si>
  <si>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</si>
  <si>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</si>
  <si>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</si>
  <si>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</si>
  <si>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</si>
  <si>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</si>
  <si>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</si>
  <si>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</si>
  <si>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</si>
  <si>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</si>
  <si>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</si>
  <si>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</si>
  <si>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</si>
  <si>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</si>
  <si>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</si>
  <si>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</si>
  <si>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</si>
  <si>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</si>
  <si>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</si>
  <si>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</si>
  <si>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</si>
  <si>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</si>
  <si>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</si>
  <si>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</si>
  <si>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</si>
  <si>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</si>
  <si>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</si>
  <si>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</si>
  <si>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</si>
  <si>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</si>
  <si>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</si>
  <si>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</si>
  <si>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</si>
  <si>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</si>
  <si>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</si>
  <si>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</si>
  <si>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</si>
  <si>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</si>
  <si>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</si>
  <si>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</si>
  <si>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</si>
  <si>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</si>
  <si>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</si>
  <si>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</si>
  <si>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</si>
  <si>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</si>
  <si>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</si>
  <si>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</si>
  <si>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</si>
  <si>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</si>
  <si>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</si>
  <si>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</si>
  <si>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</si>
  <si>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</si>
  <si>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</si>
  <si>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</si>
  <si>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</si>
  <si>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</si>
  <si>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</si>
  <si>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</si>
  <si>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</si>
  <si>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</si>
  <si>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</si>
  <si>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</si>
  <si>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</si>
  <si>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</si>
  <si>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</si>
  <si>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</si>
  <si>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</si>
  <si>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</si>
  <si>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</si>
  <si>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</si>
  <si>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</si>
  <si>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</si>
  <si>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</si>
  <si>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</si>
  <si>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</si>
  <si>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</si>
  <si>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</si>
  <si>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</si>
  <si>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</si>
  <si>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</si>
  <si>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</si>
  <si>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</si>
  <si>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</si>
  <si>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</si>
  <si>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</si>
  <si>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</si>
  <si>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</si>
  <si>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</si>
  <si>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</si>
  <si>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</si>
  <si>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</si>
  <si>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</si>
  <si>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</si>
  <si>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</si>
  <si>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</si>
  <si>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</si>
  <si>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</si>
  <si>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</si>
  <si>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</si>
  <si>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</si>
  <si>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</si>
  <si>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</si>
  <si>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</si>
  <si>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</si>
  <si>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</si>
  <si>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</si>
  <si>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</si>
  <si>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</si>
  <si>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</si>
  <si>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</si>
  <si>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</si>
  <si>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</si>
  <si>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</si>
  <si>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</si>
  <si>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</si>
  <si>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</si>
  <si>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</si>
  <si>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</si>
  <si>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</si>
  <si>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</si>
  <si>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</si>
  <si>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</si>
  <si>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</si>
  <si>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</si>
  <si>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</si>
  <si>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</si>
  <si>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</si>
  <si>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</si>
  <si>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</si>
  <si>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</si>
  <si>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</si>
  <si>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</si>
  <si>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</si>
  <si>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</si>
  <si>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</si>
  <si>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</si>
  <si>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</si>
  <si>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</si>
  <si>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</si>
  <si>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</si>
  <si>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</si>
  <si>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</si>
  <si>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</si>
  <si>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</si>
  <si>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</si>
  <si>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</si>
  <si>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</si>
  <si>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</si>
  <si>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</si>
  <si>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</si>
  <si>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</si>
  <si>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</si>
  <si>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</si>
  <si>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</si>
  <si>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</si>
  <si>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</si>
  <si>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</si>
  <si>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</si>
  <si>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</si>
  <si>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</si>
  <si>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</si>
  <si>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</si>
  <si>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</si>
  <si>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</si>
  <si>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</si>
  <si>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</si>
  <si>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</si>
  <si>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</si>
  <si>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</si>
  <si>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</si>
  <si>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</si>
  <si>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</si>
  <si>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</si>
  <si>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</si>
  <si>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</si>
  <si>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</si>
  <si>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</si>
  <si>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</si>
  <si>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</si>
  <si>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</si>
  <si>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</si>
  <si>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</si>
  <si>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</si>
  <si>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</si>
  <si>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</si>
  <si>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</si>
  <si>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</si>
  <si>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</si>
  <si>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</si>
  <si>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</si>
  <si>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</si>
  <si>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</si>
  <si>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</si>
  <si>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</si>
  <si>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</si>
  <si>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</si>
  <si>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</si>
  <si>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</si>
  <si>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</si>
  <si>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</si>
  <si>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</si>
  <si>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</si>
  <si>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</si>
  <si>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</si>
  <si>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</si>
  <si>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</si>
  <si>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</si>
  <si>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</si>
  <si>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</si>
  <si>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</si>
  <si>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</si>
  <si>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</si>
  <si>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</si>
  <si>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</si>
  <si>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</si>
  <si>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</si>
  <si>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</si>
  <si>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</si>
  <si>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</si>
  <si>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</si>
  <si>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</si>
  <si>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</si>
  <si>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</si>
  <si>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</si>
  <si>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</si>
  <si>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</si>
  <si>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</si>
  <si>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</si>
  <si>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</si>
  <si>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</si>
  <si>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</si>
  <si>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</si>
  <si>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</si>
  <si>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</si>
  <si>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</si>
  <si>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</si>
  <si>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</si>
  <si>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</si>
  <si>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</si>
  <si>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</si>
  <si>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</si>
  <si>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</si>
  <si>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</si>
  <si>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</si>
  <si>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</si>
  <si>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</si>
  <si>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</si>
  <si>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</si>
  <si>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</si>
  <si>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</si>
  <si>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</si>
  <si>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</si>
  <si>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</si>
  <si>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</si>
  <si>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</si>
  <si>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</si>
  <si>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</si>
  <si>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</si>
  <si>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</si>
  <si>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</si>
  <si>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</si>
  <si>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</si>
  <si>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</si>
  <si>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</si>
  <si>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</si>
  <si>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</si>
  <si>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</si>
  <si>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</si>
  <si>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</si>
  <si>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</si>
  <si>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</si>
  <si>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</si>
  <si>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</si>
  <si>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</si>
  <si>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</si>
  <si>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</si>
  <si>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</si>
  <si>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</si>
  <si>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</si>
  <si>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</si>
  <si>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</si>
  <si>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</si>
  <si>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</si>
  <si>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</si>
  <si>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</si>
  <si>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</si>
  <si>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</si>
  <si>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</si>
  <si>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</si>
  <si>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</si>
  <si>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</si>
  <si>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</si>
  <si>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</si>
  <si>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</si>
  <si>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</si>
  <si>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</si>
  <si>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</si>
  <si>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</si>
  <si>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</si>
  <si>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</si>
  <si>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</si>
  <si>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</si>
  <si>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</si>
  <si>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</si>
  <si>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</si>
  <si>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</si>
  <si>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</si>
  <si>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</si>
  <si>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</si>
  <si>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</si>
  <si>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</si>
  <si>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</si>
  <si>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</si>
  <si>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</si>
  <si>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</si>
  <si>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</si>
  <si>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</si>
  <si>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</si>
  <si>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</si>
  <si>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</si>
  <si>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</si>
  <si>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</si>
  <si>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</si>
  <si>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</si>
  <si>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</si>
  <si>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</si>
  <si>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</si>
  <si>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</si>
  <si>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</si>
  <si>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</si>
  <si>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</si>
  <si>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</si>
  <si>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</si>
  <si>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</si>
  <si>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</si>
  <si>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</si>
  <si>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</si>
  <si>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</si>
  <si>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</si>
  <si>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</si>
  <si>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</si>
  <si>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</si>
  <si>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</si>
  <si>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</si>
  <si>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</si>
  <si>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</si>
  <si>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</si>
  <si>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</si>
  <si>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</si>
  <si>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</si>
  <si>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</si>
  <si>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</si>
  <si>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</si>
  <si>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</si>
  <si>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</si>
  <si>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</si>
  <si>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</si>
  <si>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</si>
  <si>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</si>
  <si>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</si>
  <si>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</si>
  <si>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</si>
  <si>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</si>
  <si>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</si>
  <si>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</si>
  <si>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</si>
  <si>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</si>
  <si>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</si>
  <si>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</si>
  <si>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</si>
  <si>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</si>
  <si>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</si>
  <si>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</si>
  <si>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</si>
  <si>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</si>
  <si>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</si>
  <si>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</si>
  <si>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</si>
  <si>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</si>
  <si>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</si>
  <si>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</si>
  <si>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</si>
  <si>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</si>
  <si>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</si>
  <si>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</si>
  <si>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</si>
  <si>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</si>
  <si>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</si>
  <si>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</si>
  <si>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</si>
  <si>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</si>
  <si>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</si>
  <si>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</si>
  <si>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</si>
  <si>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</si>
  <si>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</si>
  <si>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</si>
  <si>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</si>
  <si>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</si>
  <si>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</si>
  <si>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</si>
  <si>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</si>
  <si>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</si>
  <si>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</si>
  <si>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</si>
  <si>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</si>
  <si>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</si>
  <si>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</si>
  <si>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</si>
  <si>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</si>
  <si>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</si>
  <si>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</si>
  <si>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</si>
  <si>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</si>
  <si>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</si>
  <si>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</si>
  <si>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</si>
  <si>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</si>
  <si>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</si>
  <si>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</si>
  <si>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</si>
  <si>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</si>
  <si>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</si>
  <si>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</si>
  <si>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</si>
  <si>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</si>
  <si>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</si>
  <si>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</si>
  <si>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</si>
  <si>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</si>
  <si>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</si>
  <si>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</si>
  <si>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</si>
  <si>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</si>
  <si>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</si>
  <si>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</si>
  <si>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</si>
  <si>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</si>
  <si>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</si>
  <si>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</si>
  <si>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</si>
  <si>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</si>
  <si>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</si>
  <si>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</si>
  <si>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</si>
  <si>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</si>
  <si>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</si>
  <si>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</si>
  <si>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</si>
  <si>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</si>
  <si>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</si>
  <si>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</si>
  <si>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</si>
  <si>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</si>
  <si>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</si>
  <si>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</si>
  <si>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</si>
  <si>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</si>
  <si>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</si>
  <si>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</si>
  <si>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</si>
  <si>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</si>
  <si>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</si>
  <si>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</si>
  <si>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</si>
  <si>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</si>
  <si>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</si>
  <si>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</si>
  <si>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</si>
  <si>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</si>
  <si>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</si>
  <si>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</si>
  <si>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</si>
  <si>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</si>
  <si>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</si>
  <si>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</si>
  <si>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</si>
  <si>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</si>
  <si>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</si>
  <si>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</si>
  <si>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</si>
  <si>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</si>
  <si>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</si>
  <si>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</si>
  <si>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</si>
  <si>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</si>
  <si>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</si>
  <si>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</si>
  <si>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</si>
  <si>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</si>
  <si>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</si>
  <si>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</si>
  <si>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</si>
  <si>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</si>
  <si>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</si>
  <si>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</si>
  <si>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</si>
  <si>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</si>
  <si>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</si>
  <si>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</si>
  <si>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</si>
  <si>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</si>
  <si>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</si>
  <si>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</si>
  <si>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</si>
  <si>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</si>
  <si>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</si>
  <si>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</si>
  <si>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</si>
  <si>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</si>
  <si>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</si>
  <si>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</si>
  <si>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</si>
  <si>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</si>
  <si>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</si>
  <si>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</si>
  <si>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</si>
  <si>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</si>
  <si>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</si>
  <si>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</si>
  <si>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</si>
  <si>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</si>
  <si>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</si>
  <si>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</si>
  <si>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</si>
  <si>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</si>
  <si>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</si>
  <si>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</si>
  <si>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</si>
  <si>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</si>
  <si>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</si>
  <si>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</si>
  <si>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</si>
  <si>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</si>
  <si>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</si>
  <si>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</si>
  <si>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</si>
  <si>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</si>
  <si>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</si>
  <si>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</si>
  <si>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</si>
  <si>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</si>
  <si>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</si>
  <si>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</si>
  <si>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</si>
  <si>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</si>
  <si>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</si>
  <si>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</si>
  <si>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</si>
  <si>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</si>
  <si>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</si>
  <si>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</si>
  <si>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</si>
  <si>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</si>
  <si>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</si>
  <si>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</si>
  <si>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</si>
  <si>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</si>
  <si>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</si>
  <si>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</si>
  <si>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</si>
  <si>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</si>
  <si>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</si>
  <si>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</si>
  <si>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</si>
  <si>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</si>
  <si>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</si>
  <si>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</si>
  <si>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</si>
  <si>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</si>
  <si>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</si>
  <si>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</si>
  <si>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</si>
  <si>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</si>
  <si>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</si>
  <si>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</si>
  <si>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</si>
  <si>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</si>
  <si>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</si>
  <si>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</si>
  <si>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</si>
  <si>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</si>
  <si>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</si>
  <si>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</si>
  <si>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</si>
  <si>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</si>
  <si>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</si>
  <si>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</si>
  <si>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</si>
  <si>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</si>
  <si>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</si>
  <si>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</si>
  <si>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</si>
  <si>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</si>
  <si>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</si>
  <si>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</si>
  <si>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</si>
  <si>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</si>
  <si>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</si>
  <si>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</si>
  <si>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</si>
  <si>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</si>
  <si>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</si>
  <si>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</si>
  <si>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</si>
  <si>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</si>
  <si>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</si>
  <si>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</si>
  <si>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</si>
  <si>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</si>
  <si>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</si>
  <si>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</si>
  <si>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</si>
  <si>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</si>
  <si>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</si>
  <si>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</si>
  <si>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</si>
  <si>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</si>
  <si>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</si>
  <si>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</si>
  <si>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</si>
  <si>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</si>
  <si>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</si>
  <si>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</si>
  <si>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</si>
  <si>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</si>
  <si>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</si>
  <si>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</si>
  <si>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</si>
  <si>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</si>
  <si>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</si>
  <si>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</si>
  <si>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</si>
  <si>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</si>
  <si>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</si>
  <si>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</si>
  <si>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</si>
  <si>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</si>
  <si>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</si>
  <si>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</si>
  <si>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</si>
  <si>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</si>
  <si>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</si>
  <si>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</si>
  <si>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</si>
  <si>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</si>
  <si>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</si>
  <si>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</si>
  <si>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</si>
  <si>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</si>
  <si>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</si>
  <si>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</si>
  <si>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</si>
  <si>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</si>
  <si>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</si>
  <si>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</si>
  <si>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</si>
  <si>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</si>
  <si>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</si>
  <si>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</si>
  <si>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</si>
  <si>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</si>
  <si>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</si>
  <si>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</si>
  <si>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</si>
  <si>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</si>
  <si>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</si>
  <si>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</si>
  <si>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</si>
  <si>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</si>
  <si>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</si>
  <si>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</si>
  <si>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</si>
  <si>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</si>
  <si>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</si>
  <si>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</si>
  <si>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</si>
  <si>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</si>
  <si>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</si>
  <si>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</si>
  <si>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</si>
  <si>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</si>
  <si>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</si>
  <si>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</si>
  <si>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</si>
  <si>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</si>
  <si>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</si>
  <si>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</si>
  <si>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</si>
  <si>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</si>
  <si>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</si>
  <si>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</si>
  <si>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</si>
  <si>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</si>
  <si>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</si>
  <si>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</si>
  <si>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</si>
  <si>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</si>
  <si>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</si>
  <si>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</si>
  <si>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</si>
  <si>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</si>
  <si>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</si>
  <si>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</si>
  <si>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</si>
  <si>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</si>
  <si>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</si>
  <si>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</si>
  <si>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</si>
  <si>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</si>
  <si>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</si>
  <si>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</si>
  <si>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</si>
  <si>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</si>
  <si>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</si>
  <si>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</si>
  <si>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</si>
  <si>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</si>
  <si>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</si>
  <si>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</si>
  <si>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</si>
  <si>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</si>
  <si>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</si>
  <si>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</si>
  <si>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</si>
  <si>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</si>
  <si>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</si>
  <si>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</si>
  <si>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</si>
  <si>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</si>
  <si>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</si>
  <si>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</si>
  <si>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</si>
  <si>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</si>
  <si>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</si>
  <si>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</si>
  <si>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</si>
  <si>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</si>
  <si>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</si>
  <si>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</si>
  <si>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</si>
  <si>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</si>
  <si>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</si>
  <si>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</si>
  <si>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</si>
  <si>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</si>
  <si>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</si>
  <si>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</si>
  <si>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</si>
  <si>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</si>
  <si>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</si>
  <si>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</si>
  <si>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</si>
  <si>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</si>
  <si>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</si>
  <si>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</si>
  <si>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</si>
  <si>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</si>
  <si>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</si>
  <si>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</si>
  <si>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</si>
  <si>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</si>
  <si>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</si>
  <si>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</si>
  <si>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</si>
  <si>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</si>
  <si>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</si>
  <si>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</si>
  <si>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</si>
  <si>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</si>
  <si>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</si>
  <si>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</si>
  <si>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</si>
  <si>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</si>
  <si>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</si>
  <si>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</si>
  <si>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</si>
  <si>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</si>
  <si>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</si>
  <si>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</si>
  <si>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</si>
  <si>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</si>
  <si>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</si>
  <si>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</si>
  <si>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</si>
  <si>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</si>
  <si>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</si>
  <si>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</si>
  <si>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</si>
  <si>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</si>
  <si>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</si>
  <si>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</si>
  <si>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</si>
  <si>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</si>
  <si>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</si>
  <si>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</si>
  <si>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</si>
  <si>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</si>
  <si>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</si>
  <si>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</si>
  <si>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</si>
  <si>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</si>
  <si>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</si>
  <si>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</si>
  <si>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</si>
  <si>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</si>
  <si>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</si>
  <si>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</si>
  <si>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</si>
  <si>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</si>
  <si>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</si>
  <si>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</si>
  <si>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</si>
  <si>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</si>
  <si>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</si>
  <si>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</si>
  <si>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</si>
  <si>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</si>
  <si>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</si>
  <si>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</si>
  <si>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</si>
  <si>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</si>
  <si>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</si>
  <si>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</si>
  <si>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</si>
  <si>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</si>
  <si>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</si>
  <si>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</si>
  <si>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</si>
  <si>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</si>
  <si>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</si>
  <si>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</si>
  <si>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</si>
  <si>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</si>
  <si>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</si>
  <si>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</si>
  <si>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</si>
  <si>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</si>
  <si>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</si>
  <si>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</si>
  <si>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</si>
  <si>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</si>
  <si>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</si>
  <si>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</si>
  <si>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</si>
  <si>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</si>
  <si>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</si>
  <si>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</si>
  <si>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</si>
  <si>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</si>
  <si>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</si>
  <si>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</si>
  <si>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</si>
  <si>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</si>
  <si>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</si>
  <si>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</si>
  <si>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</si>
  <si>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</si>
  <si>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</si>
  <si>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</si>
  <si>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</si>
  <si>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</si>
  <si>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</si>
  <si>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</si>
  <si>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</si>
  <si>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</si>
  <si>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</si>
  <si>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</si>
  <si>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</si>
  <si>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</si>
  <si>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</si>
  <si>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</si>
  <si>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</si>
  <si>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</si>
  <si>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</si>
  <si>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</si>
  <si>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</si>
  <si>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</si>
  <si>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</si>
  <si>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</si>
  <si>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</si>
  <si>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</si>
  <si>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</si>
  <si>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</si>
  <si>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</si>
  <si>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</si>
  <si>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</si>
  <si>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</si>
  <si>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</si>
  <si>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</si>
  <si>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</si>
  <si>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</si>
  <si>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</si>
  <si>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</si>
  <si>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</si>
  <si>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</si>
  <si>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</si>
  <si>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</si>
  <si>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</si>
  <si>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</si>
  <si>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</si>
  <si>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</si>
  <si>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</si>
  <si>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</si>
  <si>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</si>
  <si>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</si>
  <si>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</si>
  <si>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</si>
  <si>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</si>
  <si>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</si>
  <si>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</si>
  <si>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</si>
  <si>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</si>
  <si>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</si>
  <si>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</si>
  <si>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</si>
  <si>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</si>
  <si>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</si>
  <si>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</si>
  <si>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</si>
  <si>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</si>
  <si>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</si>
  <si>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</si>
  <si>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</si>
  <si>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</si>
  <si>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</si>
  <si>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</si>
  <si>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</si>
  <si>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</si>
  <si>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</si>
  <si>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</si>
  <si>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</si>
  <si>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</si>
  <si>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</si>
  <si>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</si>
  <si>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</si>
  <si>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</si>
  <si>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</si>
  <si>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</si>
  <si>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</si>
  <si>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</si>
  <si>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</si>
  <si>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</si>
  <si>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</si>
  <si>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</si>
  <si>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</si>
  <si>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</si>
  <si>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</si>
  <si>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</si>
  <si>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</si>
  <si>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</si>
  <si>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</si>
  <si>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</si>
  <si>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</si>
  <si>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</si>
  <si>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</si>
  <si>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</si>
  <si>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</si>
  <si>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</si>
  <si>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</si>
  <si>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</si>
  <si>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</si>
  <si>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</si>
  <si>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</si>
  <si>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</si>
  <si>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</si>
  <si>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</si>
  <si>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</si>
  <si>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</si>
  <si>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</si>
  <si>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</si>
  <si>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</si>
  <si>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</si>
  <si>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</si>
  <si>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</si>
  <si>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</si>
  <si>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</si>
  <si>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</si>
  <si>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</si>
  <si>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</si>
  <si>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</si>
  <si>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</si>
  <si>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</si>
  <si>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</si>
  <si>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</si>
  <si>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</si>
  <si>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</si>
  <si>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</si>
  <si>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</si>
  <si>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</si>
  <si>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</si>
  <si>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</si>
  <si>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</si>
  <si>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</si>
  <si>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</si>
  <si>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</si>
  <si>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</si>
  <si>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</si>
  <si>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</si>
  <si>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</si>
  <si>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</si>
  <si>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</si>
  <si>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</si>
  <si>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</si>
  <si>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</si>
  <si>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</si>
  <si>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</si>
  <si>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</si>
  <si>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</si>
  <si>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</si>
  <si>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</si>
  <si>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</si>
  <si>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</si>
  <si>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</si>
  <si>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</si>
  <si>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</si>
  <si>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</si>
  <si>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</si>
  <si>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</si>
  <si>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</si>
  <si>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</si>
  <si>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</si>
  <si>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</si>
  <si>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</si>
  <si>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</si>
  <si>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</si>
  <si>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</si>
  <si>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</si>
  <si>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</si>
  <si>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</si>
  <si>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</si>
  <si>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</si>
  <si>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</si>
  <si>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</si>
  <si>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</si>
  <si>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</si>
  <si>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</si>
  <si>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</si>
  <si>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</si>
  <si>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</si>
  <si>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</si>
  <si>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</si>
  <si>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</si>
  <si>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</si>
  <si>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</si>
  <si>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</si>
  <si>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</si>
  <si>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</si>
  <si>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</si>
  <si>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</si>
  <si>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</si>
  <si>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</si>
  <si>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</si>
  <si>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</si>
  <si>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</si>
  <si>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</si>
  <si>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</si>
  <si>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</si>
  <si>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</si>
  <si>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</si>
  <si>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</si>
  <si>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</si>
  <si>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</si>
  <si>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</si>
  <si>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</si>
  <si>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</si>
  <si>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</si>
  <si>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</si>
  <si>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</si>
  <si>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</si>
  <si>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</si>
  <si>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</si>
  <si>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</si>
  <si>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</si>
  <si>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</si>
  <si>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</si>
  <si>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</si>
  <si>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</si>
  <si>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</si>
  <si>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</si>
  <si>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</si>
  <si>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</si>
  <si>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</si>
  <si>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</si>
  <si>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</si>
  <si>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</si>
  <si>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</si>
  <si>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</si>
  <si>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</si>
  <si>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</si>
  <si>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</si>
  <si>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</si>
  <si>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</si>
  <si>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</si>
  <si>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</si>
  <si>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</si>
  <si>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</si>
  <si>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</si>
  <si>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</si>
  <si>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</si>
  <si>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</si>
  <si>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</si>
  <si>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</si>
  <si>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</si>
  <si>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</si>
  <si>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</si>
  <si>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</si>
  <si>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</si>
  <si>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</si>
  <si>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</si>
  <si>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</si>
  <si>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</si>
  <si>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</si>
  <si>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</si>
  <si>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</si>
  <si>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</si>
  <si>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</si>
  <si>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</si>
  <si>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</si>
  <si>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</si>
  <si>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</si>
  <si>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</si>
  <si>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</si>
  <si>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</si>
  <si>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</si>
  <si>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</si>
  <si>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</si>
  <si>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</si>
  <si>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</si>
  <si>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</si>
  <si>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</si>
  <si>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</si>
  <si>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</si>
  <si>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</si>
  <si>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</si>
  <si>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</si>
  <si>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</si>
  <si>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</si>
  <si>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</si>
  <si>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</si>
  <si>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</si>
  <si>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</si>
  <si>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</si>
  <si>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</si>
  <si>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</si>
  <si>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</si>
  <si>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</si>
  <si>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</si>
  <si>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</si>
  <si>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</si>
  <si>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</si>
  <si>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</si>
  <si>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</si>
  <si>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</si>
  <si>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</si>
  <si>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</si>
  <si>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</si>
  <si>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</si>
  <si>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</si>
  <si>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</si>
  <si>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</si>
  <si>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</si>
  <si>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</si>
  <si>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</si>
  <si>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</si>
  <si>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</si>
  <si>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</si>
  <si>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</si>
  <si>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</si>
  <si>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</si>
  <si>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</si>
  <si>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</si>
  <si>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</si>
  <si>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</si>
  <si>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</si>
  <si>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</si>
  <si>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</si>
  <si>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</si>
  <si>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</si>
  <si>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</si>
  <si>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</si>
  <si>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</si>
  <si>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</si>
  <si>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</si>
  <si>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</si>
  <si>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</si>
  <si>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</si>
  <si>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</si>
  <si>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</si>
  <si>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</si>
  <si>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</si>
  <si>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</si>
  <si>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</si>
  <si>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</si>
  <si>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</si>
  <si>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</si>
  <si>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</si>
  <si>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</si>
  <si>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</si>
  <si>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</si>
  <si>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</si>
  <si>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</si>
  <si>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</si>
  <si>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</si>
  <si>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</si>
  <si>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</si>
  <si>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</si>
  <si>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</si>
  <si>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</si>
  <si>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</si>
  <si>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</si>
  <si>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</si>
  <si>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</si>
  <si>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</si>
  <si>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</si>
  <si>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</si>
  <si>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</si>
  <si>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</si>
  <si>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</si>
  <si>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</si>
  <si>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</si>
  <si>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</si>
  <si>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</si>
  <si>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</si>
  <si>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</si>
  <si>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</si>
  <si>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</si>
  <si>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</si>
  <si>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</si>
  <si>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</si>
  <si>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</si>
  <si>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</si>
  <si>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</si>
  <si>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</si>
  <si>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</si>
  <si>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</si>
  <si>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</si>
  <si>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</si>
  <si>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</si>
  <si>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</si>
  <si>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</si>
  <si>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</si>
  <si>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</si>
  <si>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</si>
  <si>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</si>
  <si>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</si>
  <si>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</si>
  <si>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</si>
  <si>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</si>
  <si>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</si>
  <si>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</si>
  <si>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</si>
  <si>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</si>
  <si>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</si>
  <si>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</si>
  <si>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</si>
  <si>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</si>
  <si>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</si>
  <si>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</si>
  <si>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</si>
  <si>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</si>
  <si>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</si>
  <si>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</si>
  <si>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</si>
  <si>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</si>
  <si>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</si>
  <si>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</si>
  <si>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</si>
  <si>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</si>
  <si>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</si>
  <si>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</si>
  <si>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</si>
  <si>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</si>
  <si>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</si>
  <si>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</si>
  <si>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</si>
  <si>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</si>
  <si>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</si>
  <si>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</si>
  <si>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</si>
  <si>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</si>
  <si>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</si>
  <si>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</si>
  <si>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</si>
  <si>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</si>
  <si>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</si>
  <si>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</si>
  <si>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</si>
  <si>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</si>
  <si>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</si>
  <si>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</si>
  <si>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</si>
  <si>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</si>
  <si>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</si>
  <si>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</si>
  <si>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</si>
  <si>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</si>
  <si>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</si>
  <si>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</si>
  <si>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</si>
  <si>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</si>
  <si>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</si>
  <si>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</si>
  <si>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</si>
  <si>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</si>
  <si>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</si>
  <si>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</si>
  <si>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</si>
  <si>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</si>
  <si>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</si>
  <si>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</si>
  <si>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</si>
  <si>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</si>
  <si>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</si>
  <si>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</si>
  <si>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</si>
  <si>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</si>
  <si>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</si>
  <si>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</si>
  <si>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</si>
  <si>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</si>
  <si>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</si>
  <si>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</si>
  <si>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</si>
  <si>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</si>
  <si>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</si>
  <si>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</si>
  <si>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</si>
  <si>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</si>
  <si>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</si>
  <si>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</si>
  <si>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</si>
  <si>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</si>
  <si>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</si>
  <si>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</si>
  <si>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</si>
  <si>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</si>
  <si>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</si>
  <si>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</si>
  <si>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</si>
  <si>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</si>
  <si>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</si>
  <si>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</si>
  <si>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</si>
  <si>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</si>
  <si>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</si>
  <si>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</si>
  <si>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</si>
  <si>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</si>
  <si>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</si>
  <si>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</si>
  <si>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</si>
  <si>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</si>
  <si>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</si>
  <si>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</si>
  <si>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</si>
  <si>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</si>
  <si>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</si>
  <si>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</si>
  <si>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</si>
  <si>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</si>
  <si>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</si>
  <si>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</si>
  <si>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</si>
  <si>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</si>
  <si>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</si>
  <si>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</si>
  <si>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</si>
  <si>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</si>
  <si>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</si>
  <si>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</si>
  <si>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</si>
  <si>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</si>
  <si>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</si>
  <si>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</si>
  <si>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</si>
  <si>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</si>
  <si>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</si>
  <si>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</si>
  <si>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</si>
  <si>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</si>
  <si>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</si>
  <si>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</si>
  <si>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</si>
  <si>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</si>
  <si>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</si>
  <si>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</si>
  <si>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</si>
  <si>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</si>
  <si>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</si>
  <si>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</si>
  <si>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</si>
  <si>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</si>
  <si>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</si>
  <si>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</si>
  <si>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</si>
  <si>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</si>
  <si>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</si>
  <si>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</si>
  <si>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</si>
  <si>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</si>
  <si>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</si>
  <si>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</si>
  <si>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</si>
  <si>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</si>
  <si>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</si>
  <si>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</si>
  <si>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</si>
  <si>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</si>
  <si>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</si>
  <si>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</si>
  <si>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</si>
  <si>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</si>
  <si>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</si>
  <si>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</si>
  <si>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</si>
  <si>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</si>
  <si>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</si>
  <si>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</si>
  <si>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</si>
  <si>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</si>
  <si>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</si>
  <si>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</si>
  <si>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</si>
  <si>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</si>
  <si>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</si>
  <si>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</si>
  <si>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</si>
  <si>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</si>
  <si>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</si>
  <si>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</si>
  <si>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</si>
  <si>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</si>
  <si>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</si>
  <si>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</si>
  <si>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</si>
  <si>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</si>
  <si>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</si>
  <si>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</si>
  <si>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</si>
  <si>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</si>
  <si>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</si>
  <si>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</si>
  <si>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</si>
  <si>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</si>
  <si>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</si>
  <si>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</si>
  <si>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</si>
  <si>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</si>
  <si>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</si>
  <si>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</si>
  <si>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</si>
  <si>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</si>
  <si>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</si>
  <si>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</si>
  <si>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</si>
  <si>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</si>
  <si>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</si>
  <si>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</si>
  <si>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</si>
  <si>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</si>
  <si>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</si>
  <si>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</si>
  <si>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</si>
  <si>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</si>
  <si>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</si>
  <si>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</si>
  <si>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</si>
  <si>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</si>
  <si>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</si>
  <si>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</si>
  <si>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</si>
  <si>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</si>
  <si>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</si>
  <si>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</si>
  <si>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</si>
  <si>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</si>
  <si>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</si>
  <si>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</si>
  <si>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</si>
  <si>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</si>
  <si>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</si>
  <si>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</si>
  <si>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</si>
  <si>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</si>
  <si>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</si>
  <si>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</si>
  <si>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</si>
  <si>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</si>
  <si>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</si>
  <si>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</si>
  <si>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</si>
  <si>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</si>
  <si>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</si>
  <si>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</si>
  <si>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</si>
  <si>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</si>
  <si>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</si>
  <si>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</si>
  <si>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</si>
  <si>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</si>
  <si>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</si>
  <si>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</si>
  <si>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</si>
  <si>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</si>
  <si>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</si>
  <si>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</si>
  <si>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</si>
  <si>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</si>
  <si>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</si>
  <si>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</si>
  <si>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</si>
  <si>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</si>
  <si>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</si>
  <si>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</si>
  <si>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</si>
  <si>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</si>
  <si>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</si>
  <si>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</si>
  <si>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</si>
  <si>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</si>
  <si>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</si>
  <si>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</si>
  <si>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</si>
  <si>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</si>
  <si>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</si>
  <si>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</si>
  <si>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</si>
  <si>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</si>
  <si>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</si>
  <si>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</si>
  <si>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</si>
  <si>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</si>
  <si>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</si>
  <si>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</si>
  <si>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</si>
  <si>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</si>
  <si>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</si>
  <si>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</si>
  <si>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</si>
  <si>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</si>
  <si>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</si>
  <si>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</si>
  <si>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</si>
  <si>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</si>
  <si>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</si>
  <si>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</si>
  <si>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</si>
  <si>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</si>
  <si>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</si>
  <si>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</si>
  <si>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</si>
  <si>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</si>
  <si>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</si>
  <si>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</si>
  <si>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</si>
  <si>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</si>
  <si>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</si>
  <si>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</si>
  <si>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</si>
  <si>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</si>
  <si>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</si>
  <si>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</si>
  <si>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</si>
  <si>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</si>
  <si>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</si>
  <si>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</si>
  <si>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</si>
  <si>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</si>
  <si>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</si>
  <si>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</si>
  <si>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</si>
  <si>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</si>
  <si>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</si>
  <si>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</si>
  <si>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</si>
  <si>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</si>
  <si>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</si>
  <si>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</si>
  <si>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</si>
  <si>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</si>
  <si>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</si>
  <si>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</si>
  <si>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</si>
  <si>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</si>
  <si>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</si>
  <si>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</si>
  <si>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</si>
  <si>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</si>
  <si>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</si>
  <si>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</si>
  <si>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</si>
  <si>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</si>
  <si>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</si>
  <si>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</si>
  <si>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</si>
  <si>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</si>
  <si>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</si>
  <si>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</si>
  <si>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</si>
  <si>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</si>
  <si>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</si>
  <si>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</si>
  <si>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</si>
  <si>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</si>
  <si>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</si>
  <si>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</si>
  <si>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</si>
  <si>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</si>
  <si>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</si>
  <si>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</si>
  <si>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</si>
  <si>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</si>
  <si>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</si>
  <si>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</si>
  <si>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</si>
  <si>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</si>
  <si>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</si>
  <si>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</si>
  <si>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</si>
  <si>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</si>
  <si>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</si>
  <si>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</si>
  <si>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</si>
  <si>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</si>
  <si>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</si>
  <si>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</si>
  <si>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</si>
  <si>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</si>
  <si>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</si>
  <si>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</si>
  <si>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</si>
  <si>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</si>
  <si>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</si>
  <si>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</si>
  <si>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</si>
  <si>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</si>
  <si>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</si>
  <si>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</si>
  <si>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</si>
  <si>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</si>
  <si>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</si>
  <si>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</si>
  <si>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</si>
  <si>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</si>
  <si>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</si>
  <si>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</si>
  <si>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</si>
  <si>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</si>
  <si>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</si>
  <si>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</si>
  <si>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</si>
  <si>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</si>
  <si>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</si>
  <si>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</si>
  <si>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</si>
  <si>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</si>
  <si>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</si>
  <si>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</si>
  <si>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</si>
  <si>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</si>
  <si>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</si>
  <si>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</si>
  <si>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</si>
  <si>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</si>
  <si>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</si>
  <si>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</si>
  <si>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</si>
  <si>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</si>
  <si>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</si>
  <si>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</si>
  <si>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</si>
  <si>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</si>
  <si>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</si>
  <si>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</si>
  <si>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</si>
  <si>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</si>
  <si>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</si>
  <si>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</si>
  <si>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</si>
  <si>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</si>
  <si>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</si>
  <si>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</si>
  <si>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</si>
  <si>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</si>
  <si>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</si>
  <si>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</si>
  <si>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</si>
  <si>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</si>
  <si>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</si>
  <si>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</si>
  <si>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</si>
  <si>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</si>
  <si>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</si>
  <si>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</si>
  <si>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</si>
  <si>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</si>
  <si>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</si>
  <si>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</si>
  <si>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</si>
  <si>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</si>
  <si>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</si>
  <si>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</si>
  <si>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</si>
  <si>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</si>
  <si>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</si>
  <si>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</si>
  <si>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</si>
  <si>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</si>
  <si>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</si>
  <si>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</si>
  <si>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</si>
  <si>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</si>
  <si>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</si>
  <si>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</si>
  <si>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</si>
  <si>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</si>
  <si>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</si>
  <si>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</si>
  <si>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</si>
  <si>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</si>
  <si>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</si>
  <si>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</si>
  <si>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</si>
  <si>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</si>
  <si>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</si>
  <si>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</si>
  <si>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</si>
  <si>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</si>
  <si>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</si>
  <si>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</si>
  <si>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</si>
  <si>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</si>
  <si>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</si>
  <si>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</si>
  <si>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</si>
  <si>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</si>
  <si>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</si>
  <si>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</si>
  <si>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</si>
  <si>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</si>
  <si>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</si>
  <si>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</si>
  <si>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</si>
  <si>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</si>
  <si>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</si>
  <si>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</si>
  <si>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</si>
  <si>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</si>
  <si>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</si>
  <si>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</si>
  <si>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</si>
  <si>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</si>
  <si>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</si>
  <si>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</si>
  <si>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</si>
  <si>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</si>
  <si>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</si>
  <si>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</si>
  <si>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</si>
  <si>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</si>
  <si>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</si>
  <si>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</si>
  <si>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</si>
  <si>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</si>
  <si>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</si>
  <si>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</si>
  <si>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</si>
  <si>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</si>
  <si>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</si>
  <si>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</si>
  <si>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</si>
  <si>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</si>
  <si>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</si>
  <si>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</si>
  <si>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</si>
  <si>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</si>
  <si>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</si>
  <si>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</si>
  <si>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</si>
  <si>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</si>
  <si>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</si>
  <si>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</si>
  <si>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</si>
  <si>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</si>
  <si>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</si>
  <si>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</si>
  <si>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</si>
  <si>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</si>
  <si>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</si>
  <si>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</si>
  <si>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</si>
  <si>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</si>
  <si>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</si>
  <si>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</si>
  <si>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</si>
  <si>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</si>
  <si>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</si>
  <si>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</si>
  <si>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</si>
  <si>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</si>
  <si>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</si>
  <si>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</si>
  <si>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</si>
  <si>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</si>
  <si>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</si>
  <si>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</si>
  <si>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</si>
  <si>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</si>
  <si>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</si>
  <si>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</si>
  <si>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</si>
  <si>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</si>
  <si>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</si>
  <si>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</si>
  <si>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</si>
  <si>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</si>
  <si>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</si>
  <si>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</si>
  <si>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</si>
  <si>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</si>
  <si>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</si>
  <si>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</si>
  <si>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</si>
  <si>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</si>
  <si>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</si>
  <si>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</si>
  <si>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</si>
  <si>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</si>
  <si>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</si>
  <si>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</si>
  <si>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</si>
  <si>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</si>
  <si>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</si>
  <si>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</si>
  <si>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</si>
  <si>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</si>
  <si>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</si>
  <si>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</si>
  <si>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</si>
  <si>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</si>
  <si>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</si>
  <si>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</si>
  <si>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</si>
  <si>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</si>
  <si>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</si>
  <si>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</si>
  <si>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</si>
  <si>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</si>
  <si>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</si>
  <si>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</si>
  <si>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</si>
  <si>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</si>
  <si>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</si>
  <si>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</si>
  <si>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</si>
  <si>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</si>
  <si>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</si>
  <si>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</si>
  <si>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</si>
  <si>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</si>
  <si>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</si>
  <si>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</si>
  <si>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</si>
  <si>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</si>
  <si>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</si>
  <si>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</si>
  <si>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</si>
  <si>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</si>
  <si>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</si>
  <si>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</si>
  <si>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</si>
  <si>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</si>
  <si>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</si>
  <si>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</si>
  <si>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</si>
  <si>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</si>
  <si>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</si>
  <si>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</si>
  <si>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</si>
  <si>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</si>
  <si>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</si>
  <si>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</si>
  <si>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</si>
  <si>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</si>
  <si>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</si>
  <si>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</si>
  <si>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</si>
  <si>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</si>
  <si>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</si>
  <si>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</si>
  <si>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</si>
  <si>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</si>
  <si>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</si>
  <si>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</si>
  <si>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</si>
  <si>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</si>
  <si>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</si>
  <si>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</si>
  <si>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</si>
  <si>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</si>
  <si>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</si>
  <si>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</si>
  <si>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</si>
  <si>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</si>
  <si>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</si>
  <si>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</si>
  <si>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</si>
  <si>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</si>
  <si>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</si>
  <si>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</si>
  <si>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</si>
  <si>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</si>
  <si>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</si>
  <si>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</si>
  <si>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</si>
  <si>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</si>
  <si>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</si>
  <si>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</si>
  <si>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</si>
  <si>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</si>
  <si>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</si>
  <si>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</si>
  <si>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</si>
  <si>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</si>
  <si>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</si>
  <si>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</si>
  <si>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</si>
  <si>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</si>
  <si>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</si>
  <si>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</si>
  <si>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</si>
  <si>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</si>
  <si>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</si>
  <si>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</si>
  <si>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</si>
  <si>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</si>
  <si>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</si>
  <si>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</si>
  <si>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</si>
  <si>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</si>
  <si>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</si>
  <si>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</si>
  <si>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</si>
  <si>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</si>
  <si>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</si>
  <si>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</si>
  <si>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</si>
  <si>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</si>
  <si>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</si>
  <si>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</si>
  <si>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</si>
  <si>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</si>
  <si>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</si>
  <si>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</si>
  <si>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</si>
  <si>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</si>
  <si>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</si>
  <si>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</si>
  <si>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</si>
  <si>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</si>
  <si>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</si>
  <si>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</si>
  <si>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</si>
  <si>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</si>
  <si>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</si>
  <si>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</si>
  <si>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</si>
  <si>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</si>
  <si>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</si>
  <si>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</si>
  <si>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</si>
  <si>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</si>
  <si>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</si>
  <si>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</si>
  <si>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</si>
  <si>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</si>
  <si>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</si>
  <si>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</si>
  <si>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</si>
  <si>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</si>
  <si>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</si>
  <si>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</si>
  <si>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</si>
  <si>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</si>
  <si>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</si>
  <si>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</si>
  <si>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</si>
  <si>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</si>
  <si>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</si>
  <si>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</si>
  <si>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</si>
  <si>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</si>
  <si>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</si>
  <si>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</si>
  <si>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</si>
  <si>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</si>
  <si>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</si>
  <si>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</si>
  <si>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</si>
  <si>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</si>
  <si>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</si>
  <si>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</si>
  <si>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</si>
  <si>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</si>
  <si>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</si>
  <si>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</si>
  <si>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</si>
  <si>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</si>
  <si>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</si>
  <si>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</si>
  <si>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</si>
  <si>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</si>
  <si>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</si>
  <si>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</si>
  <si>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</si>
  <si>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</si>
  <si>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</si>
  <si>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</si>
  <si>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</si>
  <si>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</si>
  <si>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</si>
  <si>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</si>
  <si>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</si>
  <si>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</si>
  <si>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</si>
  <si>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</si>
  <si>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</si>
  <si>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</si>
  <si>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</si>
  <si>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</si>
  <si>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</si>
  <si>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</si>
  <si>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</si>
  <si>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</si>
  <si>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</si>
  <si>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</si>
  <si>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</si>
  <si>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</si>
  <si>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</si>
  <si>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</si>
  <si>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</si>
  <si>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</si>
  <si>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</si>
  <si>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</si>
  <si>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</si>
  <si>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</si>
  <si>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</si>
  <si>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</si>
  <si>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</si>
  <si>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</si>
  <si>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</si>
  <si>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</si>
  <si>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</si>
  <si>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</si>
  <si>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</si>
  <si>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</si>
  <si>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</si>
  <si>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</si>
  <si>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</si>
  <si>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</si>
  <si>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</si>
  <si>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</si>
  <si>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</si>
  <si>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</si>
  <si>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</si>
  <si>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</si>
  <si>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</si>
  <si>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</si>
  <si>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</si>
  <si>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</si>
  <si>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</si>
  <si>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</si>
  <si>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</si>
  <si>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</si>
  <si>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</si>
  <si>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</si>
  <si>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</si>
  <si>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</si>
  <si>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</si>
  <si>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</si>
  <si>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</si>
  <si>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</si>
  <si>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</si>
  <si>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</si>
  <si>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</si>
  <si>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</si>
  <si>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</si>
  <si>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</si>
  <si>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</si>
  <si>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</si>
  <si>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</si>
  <si>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</si>
  <si>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</si>
  <si>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</si>
  <si>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</si>
  <si>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</si>
  <si>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</si>
  <si>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</si>
  <si>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</si>
  <si>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</si>
  <si>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</si>
  <si>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</si>
  <si>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</si>
  <si>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</si>
  <si>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</si>
  <si>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</si>
  <si>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</si>
  <si>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</si>
  <si>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</si>
  <si>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</si>
  <si>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</si>
  <si>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</si>
  <si>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</si>
  <si>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</si>
  <si>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</si>
  <si>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</si>
  <si>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</si>
  <si>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</si>
  <si>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</si>
  <si>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</si>
  <si>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</si>
  <si>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</si>
  <si>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</si>
  <si>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</si>
  <si>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</si>
  <si>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</si>
  <si>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</si>
  <si>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</si>
  <si>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</si>
  <si>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</si>
  <si>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</si>
  <si>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</si>
  <si>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</si>
  <si>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</si>
  <si>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</si>
  <si>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</si>
  <si>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</si>
  <si>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</si>
  <si>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</si>
  <si>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</si>
  <si>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</si>
  <si>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</si>
  <si>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</si>
  <si>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</si>
  <si>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</si>
  <si>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</si>
  <si>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</si>
  <si>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</si>
  <si>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</si>
  <si>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</si>
  <si>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</si>
  <si>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</si>
  <si>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</si>
  <si>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</si>
  <si>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</si>
  <si>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</si>
  <si>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</si>
  <si>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</si>
  <si>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</si>
  <si>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</si>
  <si>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</si>
  <si>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</si>
  <si>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</si>
  <si>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</si>
  <si>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</si>
  <si>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</si>
  <si>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</si>
  <si>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</si>
  <si>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</si>
  <si>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</si>
  <si>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</si>
  <si>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</si>
  <si>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</si>
  <si>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</si>
  <si>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</si>
  <si>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</si>
  <si>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</si>
  <si>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</si>
  <si>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</si>
  <si>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</si>
  <si>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</si>
  <si>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</si>
  <si>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</si>
  <si>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</si>
  <si>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</si>
  <si>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</si>
  <si>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</si>
  <si>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</si>
  <si>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</si>
  <si>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</si>
  <si>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</si>
  <si>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</si>
  <si>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</si>
  <si>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</si>
  <si>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</si>
  <si>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</si>
  <si>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</si>
  <si>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</si>
  <si>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</si>
  <si>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</si>
  <si>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</si>
  <si>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</si>
  <si>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</si>
  <si>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</si>
  <si>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</si>
  <si>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</si>
  <si>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</si>
  <si>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</si>
  <si>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</si>
  <si>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</si>
  <si>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</si>
  <si>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</si>
  <si>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</si>
  <si>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</si>
  <si>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</si>
  <si>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</si>
  <si>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</si>
  <si>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</si>
  <si>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</si>
  <si>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</si>
  <si>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</si>
  <si>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</si>
  <si>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</si>
  <si>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</si>
  <si>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</si>
  <si>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</si>
  <si>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</si>
  <si>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</si>
  <si>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</si>
  <si>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</si>
  <si>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</si>
  <si>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</si>
  <si>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</si>
  <si>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</si>
  <si>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</si>
  <si>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</si>
  <si>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</si>
  <si>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</si>
  <si>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</si>
  <si>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</si>
  <si>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</si>
  <si>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</si>
  <si>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</si>
  <si>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</si>
  <si>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</si>
  <si>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</si>
  <si>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</si>
  <si>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</si>
  <si>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</si>
  <si>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</si>
  <si>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</si>
  <si>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</si>
  <si>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</si>
  <si>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</si>
  <si>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</si>
  <si>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</si>
  <si>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</si>
  <si>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</si>
  <si>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</si>
  <si>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</si>
  <si>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</si>
  <si>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</si>
  <si>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</si>
  <si>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</si>
  <si>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</si>
  <si>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</si>
  <si>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</si>
  <si>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</si>
  <si>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</si>
  <si>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</si>
  <si>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</si>
  <si>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</si>
  <si>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</si>
  <si>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</si>
  <si>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</si>
  <si>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</si>
  <si>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</si>
  <si>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</si>
  <si>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</si>
  <si>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</si>
  <si>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</si>
  <si>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</si>
  <si>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</si>
  <si>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</si>
  <si>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</si>
  <si>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</si>
  <si>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</si>
  <si>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</si>
  <si>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</si>
  <si>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</si>
  <si>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</si>
  <si>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</si>
  <si>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</si>
  <si>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</si>
  <si>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</si>
  <si>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</si>
  <si>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</si>
  <si>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</si>
  <si>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</si>
  <si>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</si>
  <si>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</si>
  <si>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</si>
  <si>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</si>
  <si>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</si>
  <si>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</si>
  <si>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</si>
  <si>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</si>
  <si>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</si>
  <si>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</si>
  <si>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</si>
  <si>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</si>
  <si>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</si>
  <si>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</si>
  <si>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</si>
  <si>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</si>
  <si>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</si>
  <si>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</si>
  <si>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</si>
  <si>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</si>
  <si>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</si>
  <si>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</si>
  <si>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</si>
  <si>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</si>
  <si>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</si>
  <si>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</si>
  <si>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</si>
  <si>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</si>
  <si>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</si>
  <si>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</si>
  <si>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</si>
  <si>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</si>
  <si>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</si>
  <si>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</si>
  <si>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</si>
  <si>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</si>
  <si>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</si>
  <si>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</si>
  <si>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</si>
  <si>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</si>
  <si>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</si>
  <si>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</si>
  <si>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</si>
  <si>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</si>
  <si>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</si>
  <si>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</si>
  <si>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</si>
  <si>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</si>
  <si>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</si>
  <si>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</si>
  <si>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</si>
  <si>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</si>
  <si>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</si>
  <si>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</si>
  <si>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</si>
  <si>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</si>
  <si>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</si>
  <si>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</si>
  <si>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</si>
  <si>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</si>
  <si>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</si>
  <si>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</si>
  <si>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</si>
  <si>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</si>
  <si>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</si>
  <si>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</si>
  <si>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</si>
  <si>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</si>
  <si>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</si>
  <si>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</si>
  <si>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</si>
  <si>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</si>
  <si>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</si>
  <si>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</si>
  <si>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</si>
  <si>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</si>
  <si>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</si>
  <si>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</si>
  <si>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</si>
  <si>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</si>
  <si>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</si>
  <si>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</si>
  <si>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</si>
  <si>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</si>
  <si>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</si>
  <si>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</si>
  <si>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</si>
  <si>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</si>
  <si>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</si>
  <si>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</si>
  <si>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</si>
  <si>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</si>
  <si>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</si>
  <si>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</si>
  <si>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</si>
  <si>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</si>
  <si>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</si>
  <si>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</si>
  <si>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</si>
  <si>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</si>
  <si>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</si>
  <si>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</si>
  <si>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</si>
  <si>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</si>
  <si>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</si>
  <si>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</si>
  <si>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</si>
  <si>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</si>
  <si>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</si>
  <si>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</si>
  <si>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</si>
  <si>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</si>
  <si>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</si>
  <si>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</si>
  <si>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</si>
  <si>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</si>
  <si>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</si>
  <si>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</si>
  <si>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</si>
  <si>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</si>
  <si>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</si>
  <si>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</si>
  <si>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</si>
  <si>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</si>
  <si>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</si>
  <si>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</si>
  <si>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</si>
  <si>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</si>
  <si>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</si>
  <si>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</si>
  <si>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</si>
  <si>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</si>
  <si>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</si>
  <si>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</si>
  <si>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</si>
  <si>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</si>
  <si>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</si>
  <si>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</si>
  <si>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</si>
  <si>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</si>
  <si>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</si>
  <si>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</si>
  <si>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</si>
  <si>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</si>
  <si>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</si>
  <si>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</si>
  <si>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</si>
  <si>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</si>
  <si>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</si>
  <si>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</si>
  <si>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</si>
  <si>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</si>
  <si>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</si>
  <si>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</si>
  <si>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</si>
  <si>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</si>
  <si>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</si>
  <si>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</si>
  <si>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</si>
  <si>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</si>
  <si>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</si>
  <si>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</si>
  <si>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</si>
  <si>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</si>
  <si>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</si>
  <si>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</si>
  <si>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</si>
  <si>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</si>
  <si>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</si>
  <si>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</si>
  <si>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</si>
  <si>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</si>
  <si>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</si>
  <si>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</si>
  <si>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</si>
  <si>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</si>
  <si>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</si>
  <si>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</si>
  <si>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</si>
  <si>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</si>
  <si>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</si>
  <si>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</si>
  <si>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</si>
  <si>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</si>
  <si>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</si>
  <si>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</si>
  <si>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</si>
  <si>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</si>
  <si>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</si>
  <si>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</si>
  <si>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</si>
  <si>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</si>
  <si>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</si>
  <si>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</si>
  <si>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</si>
  <si>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</si>
  <si>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</si>
  <si>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</si>
  <si>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</si>
  <si>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</si>
  <si>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</si>
  <si>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</si>
  <si>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</si>
  <si>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</si>
  <si>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</si>
  <si>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</si>
  <si>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</si>
  <si>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</si>
  <si>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</si>
  <si>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</si>
  <si>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</si>
  <si>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</si>
  <si>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</si>
  <si>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</si>
  <si>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</si>
  <si>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</si>
  <si>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</si>
  <si>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</si>
  <si>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</si>
  <si>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</si>
  <si>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</si>
  <si>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</si>
  <si>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</si>
  <si>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</si>
  <si>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</si>
  <si>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</si>
  <si>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</si>
  <si>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</si>
  <si>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</si>
  <si>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</si>
  <si>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</si>
  <si>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</si>
  <si>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</si>
  <si>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</si>
  <si>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</si>
  <si>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</si>
  <si>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</si>
  <si>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</si>
  <si>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</si>
  <si>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</si>
  <si>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</si>
  <si>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</si>
  <si>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</si>
  <si>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</si>
  <si>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</si>
  <si>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</si>
  <si>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</si>
  <si>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</si>
  <si>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</si>
  <si>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</si>
  <si>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</si>
  <si>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</si>
  <si>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</si>
  <si>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</si>
  <si>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</si>
  <si>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</si>
  <si>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</si>
  <si>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</si>
  <si>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</si>
  <si>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</si>
  <si>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</si>
  <si>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</si>
  <si>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</si>
  <si>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</si>
  <si>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</si>
  <si>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</si>
  <si>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</si>
  <si>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</si>
  <si>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</si>
  <si>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</si>
  <si>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</si>
  <si>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</si>
  <si>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</si>
  <si>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</si>
  <si>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</si>
  <si>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</si>
  <si>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</si>
  <si>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</si>
  <si>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</si>
  <si>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</si>
  <si>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</si>
  <si>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</si>
  <si>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</si>
  <si>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</si>
  <si>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</si>
  <si>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</si>
  <si>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</si>
  <si>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</si>
  <si>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</si>
  <si>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</si>
  <si>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</si>
  <si>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</si>
  <si>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</si>
  <si>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</si>
  <si>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</si>
  <si>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</si>
  <si>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</si>
  <si>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</si>
  <si>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</si>
  <si>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</si>
  <si>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</si>
  <si>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</si>
  <si>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</si>
  <si>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</si>
  <si>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</si>
  <si>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</si>
  <si>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</si>
  <si>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</si>
  <si>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</si>
  <si>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</si>
  <si>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</si>
  <si>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</si>
  <si>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</si>
  <si>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</si>
  <si>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</si>
  <si>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</si>
  <si>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</si>
  <si>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</si>
  <si>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</si>
  <si>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</si>
  <si>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</si>
  <si>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</si>
  <si>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</si>
  <si>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</si>
  <si>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</si>
  <si>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</si>
  <si>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</si>
  <si>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</si>
  <si>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</si>
  <si>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</si>
  <si>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</si>
  <si>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</si>
  <si>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</si>
  <si>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</si>
  <si>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</si>
  <si>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</si>
  <si>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</si>
  <si>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</si>
  <si>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</si>
  <si>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</si>
  <si>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</si>
  <si>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</si>
  <si>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</si>
  <si>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</si>
  <si>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</si>
  <si>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</si>
  <si>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</si>
  <si>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</si>
  <si>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</si>
  <si>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</si>
  <si>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</si>
  <si>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</si>
  <si>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</si>
  <si>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</si>
  <si>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</si>
  <si>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</si>
  <si>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</si>
  <si>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</si>
  <si>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</si>
  <si>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</si>
  <si>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</si>
  <si>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</si>
  <si>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</si>
  <si>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</si>
  <si>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</si>
  <si>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</si>
  <si>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</si>
  <si>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</si>
  <si>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</si>
  <si>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</si>
  <si>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</si>
  <si>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</si>
  <si>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</si>
  <si>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</si>
  <si>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</si>
  <si>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</si>
  <si>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</si>
  <si>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</si>
  <si>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</si>
  <si>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</si>
  <si>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</si>
  <si>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</si>
  <si>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</si>
  <si>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</si>
  <si>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</si>
  <si>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</si>
  <si>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</si>
  <si>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</si>
  <si>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</si>
  <si>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</si>
  <si>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</si>
  <si>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</si>
  <si>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</si>
  <si>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</si>
  <si>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</si>
  <si>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</si>
  <si>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</si>
  <si>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</si>
  <si>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</si>
  <si>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</si>
  <si>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</si>
  <si>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</si>
  <si>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</si>
  <si>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</si>
  <si>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</si>
  <si>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</si>
  <si>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</si>
  <si>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</si>
  <si>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</si>
  <si>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</si>
  <si>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</si>
  <si>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</si>
  <si>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</si>
  <si>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</si>
  <si>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</si>
  <si>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</si>
  <si>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</si>
  <si>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</si>
  <si>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</si>
  <si>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</si>
  <si>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</si>
  <si>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</si>
  <si>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</si>
  <si>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</si>
  <si>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</si>
  <si>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</si>
  <si>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</si>
  <si>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</si>
  <si>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</si>
  <si>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</si>
  <si>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</si>
  <si>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</si>
  <si>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</si>
  <si>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</si>
  <si>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</si>
  <si>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</si>
  <si>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</si>
  <si>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</si>
  <si>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</si>
  <si>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</si>
  <si>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</si>
  <si>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</si>
  <si>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</si>
  <si>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</si>
  <si>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</si>
  <si>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</si>
  <si>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</si>
  <si>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</si>
  <si>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</si>
  <si>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</si>
  <si>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</si>
  <si>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</si>
  <si>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</si>
  <si>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</si>
  <si>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</si>
  <si>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</si>
  <si>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</si>
  <si>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</si>
  <si>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</si>
  <si>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</si>
  <si>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</si>
  <si>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</si>
  <si>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</si>
  <si>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</si>
  <si>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</si>
  <si>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</si>
  <si>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</si>
  <si>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</si>
  <si>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</si>
  <si>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</si>
  <si>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</si>
  <si>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</si>
  <si>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</si>
  <si>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</si>
  <si>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</si>
  <si>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</si>
  <si>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</si>
  <si>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</si>
  <si>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</si>
  <si>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</si>
  <si>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</si>
  <si>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</si>
  <si>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</si>
  <si>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</si>
  <si>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</si>
  <si>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</si>
  <si>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</si>
  <si>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</si>
  <si>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</si>
  <si>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</si>
  <si>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</si>
  <si>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</si>
  <si>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</si>
  <si>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</si>
  <si>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</si>
  <si>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</si>
  <si>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</si>
  <si>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</si>
  <si>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</si>
  <si>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</si>
  <si>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</si>
  <si>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</si>
  <si>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</si>
  <si>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</si>
  <si>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</si>
  <si>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</si>
  <si>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</si>
  <si>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</si>
  <si>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</si>
  <si>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</si>
  <si>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</si>
  <si>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</si>
  <si>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</si>
  <si>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</si>
  <si>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</si>
  <si>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</si>
  <si>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</si>
  <si>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</si>
  <si>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</si>
  <si>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</si>
  <si>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</si>
  <si>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</si>
  <si>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</si>
  <si>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</si>
  <si>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</si>
  <si>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</si>
  <si>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</si>
  <si>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</si>
  <si>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</si>
  <si>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</si>
  <si>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</si>
  <si>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</si>
  <si>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</si>
  <si>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</si>
  <si>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</si>
  <si>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</si>
  <si>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</si>
  <si>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</si>
  <si>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</si>
  <si>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</si>
  <si>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</si>
  <si>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</si>
  <si>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</si>
  <si>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</si>
  <si>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</si>
  <si>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</si>
  <si>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</si>
  <si>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</si>
  <si>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</si>
  <si>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</si>
  <si>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</si>
  <si>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</si>
  <si>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</si>
  <si>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</si>
  <si>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</si>
  <si>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</si>
  <si>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</si>
  <si>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</si>
  <si>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</si>
  <si>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</si>
  <si>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</si>
  <si>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</si>
  <si>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</si>
  <si>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</si>
  <si>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</si>
  <si>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</si>
  <si>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</si>
  <si>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</si>
  <si>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</si>
  <si>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</si>
  <si>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</si>
  <si>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</si>
  <si>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</si>
  <si>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</si>
  <si>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</si>
  <si>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</si>
  <si>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</si>
  <si>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</si>
  <si>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</si>
  <si>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</si>
  <si>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</si>
  <si>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</si>
  <si>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</si>
  <si>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</si>
  <si>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</si>
  <si>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</si>
  <si>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</si>
  <si>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</si>
  <si>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</si>
  <si>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</si>
  <si>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</si>
  <si>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</si>
  <si>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</si>
  <si>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</si>
  <si>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</si>
  <si>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</si>
  <si>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</si>
  <si>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</si>
  <si>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</si>
  <si>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</si>
  <si>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</si>
  <si>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</si>
  <si>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</si>
  <si>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</si>
  <si>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</si>
  <si>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</si>
  <si>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</si>
  <si>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</si>
  <si>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</si>
  <si>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</si>
  <si>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</si>
  <si>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</si>
  <si>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</si>
  <si>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</si>
  <si>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</si>
  <si>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</si>
  <si>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</si>
  <si>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</si>
  <si>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</si>
  <si>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</si>
  <si>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</si>
  <si>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</si>
  <si>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</si>
  <si>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</si>
  <si>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</si>
  <si>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</si>
  <si>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</si>
  <si>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</si>
  <si>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</si>
  <si>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</si>
  <si>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</si>
  <si>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</si>
  <si>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</si>
  <si>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</si>
  <si>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</si>
  <si>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</si>
  <si>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</si>
  <si>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</si>
  <si>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</si>
  <si>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</si>
  <si>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</si>
  <si>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</si>
  <si>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</si>
  <si>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</si>
  <si>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</si>
  <si>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</si>
  <si>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</si>
  <si>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</si>
  <si>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</si>
  <si>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</si>
  <si>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</si>
  <si>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</si>
  <si>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</si>
  <si>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</si>
  <si>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</si>
  <si>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</si>
  <si>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</si>
  <si>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</si>
  <si>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</si>
  <si>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</si>
  <si>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</si>
  <si>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</si>
  <si>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</si>
  <si>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</si>
  <si>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</si>
  <si>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</si>
  <si>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</si>
  <si>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</si>
  <si>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</si>
  <si>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</si>
  <si>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</si>
  <si>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</si>
  <si>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</si>
  <si>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</si>
  <si>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</si>
  <si>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</si>
  <si>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</si>
  <si>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</si>
  <si>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</si>
  <si>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</si>
  <si>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</si>
  <si>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</si>
  <si>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</si>
  <si>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</si>
  <si>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</si>
  <si>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</si>
  <si>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</si>
  <si>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</si>
  <si>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</si>
  <si>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</si>
  <si>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</si>
  <si>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</si>
  <si>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</si>
  <si>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</si>
  <si>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</si>
  <si>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</si>
  <si>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</si>
  <si>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</si>
  <si>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</si>
  <si>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</si>
  <si>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</si>
  <si>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</si>
  <si>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</si>
  <si>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</si>
  <si>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</si>
  <si>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</si>
  <si>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</si>
  <si>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</si>
  <si>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</si>
  <si>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</si>
  <si>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</si>
  <si>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</si>
  <si>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</si>
  <si>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</si>
  <si>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</si>
  <si>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</si>
  <si>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</si>
  <si>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</si>
  <si>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</si>
  <si>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</si>
  <si>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</si>
  <si>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</si>
  <si>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</si>
  <si>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</si>
  <si>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</si>
  <si>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</si>
  <si>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</si>
  <si>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</si>
  <si>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</si>
  <si>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</si>
  <si>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</si>
  <si>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</si>
  <si>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</si>
  <si>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</si>
  <si>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</si>
  <si>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</si>
  <si>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</si>
  <si>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</si>
  <si>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</si>
  <si>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</si>
  <si>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</si>
  <si>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</si>
  <si>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</si>
  <si>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</si>
  <si>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</si>
  <si>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</si>
  <si>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</si>
  <si>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</si>
  <si>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</si>
  <si>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</si>
  <si>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</si>
  <si>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</si>
  <si>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</si>
  <si>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</si>
  <si>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</si>
  <si>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</si>
  <si>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</si>
  <si>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</si>
  <si>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</si>
  <si>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</si>
  <si>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</si>
  <si>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</si>
  <si>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</si>
  <si>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</si>
  <si>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</si>
  <si>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</si>
  <si>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</si>
  <si>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</si>
  <si>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</si>
  <si>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</si>
  <si>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</si>
  <si>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</si>
  <si>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</si>
  <si>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</si>
  <si>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</si>
  <si>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</si>
  <si>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</si>
  <si>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</si>
  <si>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</si>
  <si>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</si>
  <si>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</si>
  <si>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</si>
  <si>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</si>
  <si>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</si>
  <si>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</si>
  <si>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</si>
  <si>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</si>
  <si>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</si>
  <si>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</si>
  <si>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</si>
  <si>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</si>
  <si>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</si>
  <si>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</si>
  <si>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</si>
  <si>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</si>
  <si>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</si>
  <si>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</si>
  <si>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</si>
  <si>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</si>
  <si>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</si>
  <si>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</si>
  <si>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</si>
  <si>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</si>
  <si>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</si>
  <si>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</si>
  <si>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</si>
  <si>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</si>
  <si>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</si>
  <si>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</si>
  <si>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</si>
  <si>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</si>
  <si>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</si>
  <si>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</si>
  <si>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</si>
  <si>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</si>
  <si>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</si>
  <si>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</si>
  <si>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</si>
  <si>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</si>
  <si>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</si>
  <si>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</si>
  <si>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</si>
  <si>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</si>
  <si>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</si>
  <si>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</si>
  <si>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</si>
  <si>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</si>
  <si>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</si>
  <si>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</si>
  <si>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</si>
  <si>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</si>
  <si>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</si>
  <si>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</si>
  <si>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</si>
  <si>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</si>
  <si>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</si>
  <si>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</si>
  <si>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</si>
  <si>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</si>
  <si>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</si>
  <si>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</si>
  <si>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</si>
  <si>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</si>
  <si>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</si>
  <si>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</si>
  <si>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</si>
  <si>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</si>
  <si>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</si>
  <si>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</si>
  <si>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</si>
  <si>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</si>
  <si>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</si>
  <si>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</si>
  <si>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</si>
  <si>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</si>
  <si>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</si>
  <si>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</si>
  <si>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</si>
  <si>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</si>
  <si>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</si>
  <si>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</si>
  <si>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</si>
  <si>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</si>
  <si>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</si>
  <si>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</si>
  <si>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</si>
  <si>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</si>
  <si>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</si>
  <si>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</si>
  <si>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</si>
  <si>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</si>
  <si>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</si>
  <si>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</si>
  <si>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</si>
  <si>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</si>
  <si>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</si>
  <si>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</si>
  <si>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</si>
  <si>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</si>
  <si>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</si>
  <si>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</si>
  <si>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</si>
  <si>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</si>
  <si>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</si>
  <si>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</si>
  <si>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</si>
  <si>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</si>
  <si>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</si>
  <si>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</si>
  <si>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</si>
  <si>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</si>
  <si>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</si>
  <si>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</si>
  <si>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</si>
  <si>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</si>
  <si>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</si>
  <si>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</si>
  <si>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</si>
  <si>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</si>
  <si>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</si>
  <si>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</si>
  <si>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</si>
  <si>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</si>
  <si>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</si>
  <si>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</si>
  <si>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</si>
  <si>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</si>
  <si>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</si>
  <si>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</si>
  <si>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</si>
  <si>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</si>
  <si>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</si>
  <si>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</si>
  <si>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</si>
  <si>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</si>
  <si>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</si>
  <si>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</si>
  <si>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</si>
  <si>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</si>
  <si>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</si>
  <si>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</si>
  <si>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</si>
  <si>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</si>
  <si>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</si>
  <si>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</si>
  <si>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</si>
  <si>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</si>
  <si>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</si>
  <si>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</si>
  <si>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</si>
  <si>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</si>
  <si>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</si>
  <si>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</si>
  <si>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</si>
  <si>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</si>
  <si>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</si>
  <si>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</si>
  <si>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</si>
  <si>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</si>
  <si>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</si>
  <si>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</si>
  <si>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</si>
  <si>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</si>
  <si>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</si>
  <si>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</si>
  <si>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</si>
  <si>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</si>
  <si>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</si>
  <si>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</si>
  <si>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</si>
  <si>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</si>
  <si>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</si>
  <si>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</si>
  <si>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</si>
  <si>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</si>
  <si>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</si>
  <si>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</si>
  <si>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</si>
  <si>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</si>
  <si>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</si>
  <si>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</si>
  <si>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</si>
  <si>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</si>
  <si>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</si>
  <si>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</si>
  <si>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</si>
  <si>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</si>
  <si>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</si>
  <si>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</si>
  <si>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</si>
  <si>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</si>
  <si>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</si>
  <si>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</si>
  <si>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</si>
  <si>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</si>
  <si>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</si>
  <si>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</si>
  <si>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</si>
  <si>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</si>
  <si>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</si>
  <si>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</si>
  <si>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</si>
  <si>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</si>
  <si>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</si>
  <si>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</si>
  <si>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</si>
  <si>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</si>
  <si>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</si>
  <si>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</si>
  <si>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</si>
  <si>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</si>
  <si>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</si>
  <si>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</si>
  <si>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</si>
  <si>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</si>
  <si>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</si>
  <si>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</si>
  <si>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</si>
  <si>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</si>
  <si>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</si>
  <si>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</si>
  <si>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</si>
  <si>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</si>
  <si>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</si>
  <si>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</si>
  <si>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</si>
  <si>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</si>
  <si>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</si>
  <si>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</si>
  <si>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</si>
  <si>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</si>
  <si>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</si>
  <si>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</si>
  <si>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</si>
  <si>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</si>
  <si>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</si>
  <si>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</si>
  <si>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</si>
  <si>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</si>
  <si>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</si>
  <si>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</si>
  <si>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</si>
  <si>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</si>
  <si>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</si>
  <si>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</si>
  <si>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</si>
  <si>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</si>
  <si>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</si>
  <si>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</si>
  <si>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</si>
  <si>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</si>
  <si>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</si>
  <si>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</si>
  <si>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</si>
  <si>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</si>
  <si>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</si>
  <si>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</si>
  <si>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</si>
  <si>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</si>
  <si>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</si>
  <si>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</si>
  <si>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</si>
  <si>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</si>
  <si>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</si>
  <si>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</si>
  <si>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</si>
  <si>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</si>
  <si>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</si>
  <si>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</si>
  <si>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</si>
  <si>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</si>
  <si>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</si>
  <si>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</si>
  <si>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</si>
  <si>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</si>
  <si>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</si>
  <si>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</si>
  <si>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</si>
  <si>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</si>
  <si>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</si>
  <si>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</si>
  <si>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</si>
  <si>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</si>
  <si>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</si>
  <si>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</si>
  <si>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</si>
  <si>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</si>
  <si>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</si>
  <si>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</si>
  <si>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</si>
  <si>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</si>
  <si>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</si>
  <si>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</si>
  <si>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</si>
  <si>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</si>
  <si>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</si>
  <si>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</si>
  <si>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</si>
  <si>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</si>
  <si>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</si>
  <si>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</si>
  <si>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</si>
  <si>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</si>
  <si>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</si>
  <si>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</si>
  <si>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</si>
  <si>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</si>
  <si>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</si>
  <si>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</si>
  <si>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</si>
  <si>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</si>
  <si>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</si>
  <si>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</si>
  <si>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</si>
  <si>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</si>
  <si>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</si>
  <si>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</si>
  <si>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</si>
  <si>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</si>
  <si>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</si>
  <si>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</si>
  <si>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</si>
  <si>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</si>
  <si>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</si>
  <si>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</si>
  <si>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</si>
  <si>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</si>
  <si>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</si>
  <si>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</si>
  <si>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</si>
  <si>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</si>
  <si>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</si>
  <si>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</si>
  <si>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</si>
  <si>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</si>
  <si>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</si>
  <si>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</si>
  <si>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</si>
  <si>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</si>
  <si>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</si>
  <si>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</si>
  <si>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</si>
  <si>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</si>
  <si>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</si>
  <si>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</si>
  <si>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</si>
  <si>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</si>
  <si>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</si>
  <si>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</si>
  <si>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</si>
  <si>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</si>
  <si>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</si>
  <si>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</si>
  <si>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</si>
  <si>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</si>
  <si>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</si>
  <si>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</si>
  <si>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</si>
  <si>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</si>
  <si>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</si>
  <si>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</si>
  <si>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</si>
  <si>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</si>
  <si>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</si>
  <si>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</si>
  <si>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</si>
  <si>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</si>
  <si>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</si>
  <si>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</si>
  <si>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</si>
  <si>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</si>
  <si>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</si>
  <si>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</si>
  <si>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</si>
  <si>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</si>
  <si>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</si>
  <si>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</si>
  <si>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</si>
  <si>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</si>
  <si>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</si>
  <si>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</si>
  <si>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</si>
  <si>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</si>
  <si>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</si>
  <si>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</si>
  <si>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</si>
  <si>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</si>
  <si>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</si>
  <si>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</si>
  <si>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</si>
  <si>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</si>
  <si>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</si>
  <si>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</si>
  <si>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</si>
  <si>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</si>
  <si>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</si>
  <si>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</si>
  <si>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</si>
  <si>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</si>
  <si>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</si>
  <si>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</si>
  <si>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</si>
  <si>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</si>
  <si>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</si>
  <si>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</si>
  <si>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</si>
  <si>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</si>
  <si>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</si>
  <si>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</si>
  <si>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</si>
  <si>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</si>
  <si>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</si>
  <si>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</si>
  <si>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</si>
  <si>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</si>
  <si>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</si>
  <si>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</si>
  <si>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</si>
  <si>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</si>
  <si>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</si>
  <si>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</si>
  <si>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</si>
  <si>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</si>
  <si>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</si>
  <si>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</si>
  <si>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</si>
  <si>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</si>
  <si>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</si>
  <si>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</si>
  <si>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</si>
  <si>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</si>
  <si>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</si>
  <si>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</si>
  <si>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</si>
  <si>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</si>
  <si>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</si>
  <si>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</si>
  <si>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</si>
  <si>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</si>
  <si>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</si>
  <si>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</si>
  <si>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</si>
  <si>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</si>
  <si>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</si>
  <si>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</si>
  <si>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</si>
  <si>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</si>
  <si>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</si>
  <si>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</si>
  <si>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</si>
  <si>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</si>
  <si>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</si>
  <si>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</si>
  <si>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</si>
  <si>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</si>
  <si>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</si>
  <si>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</si>
  <si>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</si>
  <si>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</si>
  <si>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</si>
  <si>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</si>
  <si>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</si>
  <si>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</si>
  <si>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</si>
  <si>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</si>
  <si>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</si>
  <si>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</si>
  <si>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</si>
  <si>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</si>
  <si>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</si>
  <si>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</si>
  <si>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</si>
  <si>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</si>
  <si>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</si>
  <si>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</si>
  <si>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</si>
  <si>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</si>
  <si>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</si>
  <si>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</si>
  <si>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</si>
  <si>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</si>
  <si>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</si>
  <si>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</si>
  <si>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</si>
  <si>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</si>
  <si>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</si>
  <si>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</si>
  <si>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</si>
  <si>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</si>
  <si>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</si>
  <si>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</si>
  <si>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</si>
  <si>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</si>
  <si>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</si>
  <si>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</si>
  <si>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</si>
  <si>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</si>
  <si>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</si>
  <si>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</si>
  <si>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</si>
  <si>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</si>
  <si>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</si>
  <si>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</si>
  <si>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</si>
  <si>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</si>
  <si>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</si>
  <si>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</si>
  <si>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</si>
  <si>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</si>
  <si>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</si>
  <si>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</si>
  <si>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</si>
  <si>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</si>
  <si>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</si>
  <si>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</si>
  <si>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</si>
  <si>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</si>
  <si>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</si>
  <si>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</si>
  <si>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</si>
  <si>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</si>
  <si>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</si>
  <si>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</si>
  <si>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</si>
  <si>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</si>
  <si>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</si>
  <si>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</si>
  <si>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</si>
  <si>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</si>
  <si>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</si>
  <si>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</si>
  <si>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</si>
  <si>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</si>
  <si>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</si>
  <si>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</si>
  <si>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</si>
  <si>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</si>
  <si>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</si>
  <si>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</si>
  <si>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</si>
  <si>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</si>
  <si>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</si>
  <si>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</si>
  <si>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</si>
  <si>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</si>
  <si>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</si>
  <si>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</si>
  <si>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</si>
  <si>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</si>
  <si>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</si>
  <si>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</si>
  <si>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</si>
  <si>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</si>
  <si>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</si>
  <si>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</si>
  <si>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</si>
  <si>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</si>
  <si>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</si>
  <si>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</si>
  <si>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</si>
  <si>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</si>
  <si>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</si>
  <si>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</si>
  <si>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</si>
  <si>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</si>
  <si>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</si>
  <si>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</si>
  <si>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</si>
  <si>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</si>
  <si>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</si>
  <si>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</si>
  <si>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</si>
  <si>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</si>
  <si>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</si>
  <si>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</si>
  <si>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</si>
  <si>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</si>
  <si>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</si>
  <si>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</si>
  <si>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</si>
  <si>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</si>
  <si>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</si>
  <si>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</si>
  <si>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</si>
  <si>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</si>
  <si>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</si>
  <si>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</si>
  <si>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</si>
  <si>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</si>
  <si>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</si>
  <si>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</si>
  <si>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</si>
  <si>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</si>
  <si>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</si>
  <si>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</si>
  <si>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</si>
  <si>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</si>
  <si>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</si>
  <si>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</si>
  <si>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</si>
  <si>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</si>
  <si>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</si>
  <si>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</si>
  <si>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</si>
  <si>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</si>
  <si>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</si>
  <si>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</si>
  <si>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</si>
  <si>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</si>
  <si>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</si>
  <si>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</si>
  <si>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</si>
  <si>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</si>
  <si>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</si>
  <si>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</si>
  <si>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</si>
  <si>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</si>
  <si>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</si>
  <si>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</si>
  <si>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</si>
  <si>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</si>
  <si>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</si>
  <si>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</si>
  <si>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</si>
  <si>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</si>
  <si>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</si>
  <si>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</si>
  <si>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</si>
  <si>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</si>
  <si>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</si>
  <si>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</si>
  <si>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</si>
  <si>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</si>
  <si>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</si>
  <si>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</si>
  <si>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</si>
  <si>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</si>
  <si>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</si>
  <si>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</si>
  <si>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</si>
  <si>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</si>
  <si>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</si>
  <si>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</si>
  <si>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</si>
  <si>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</si>
  <si>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</si>
  <si>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</si>
  <si>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</si>
  <si>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</si>
  <si>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</si>
  <si>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</si>
  <si>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</si>
  <si>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</si>
  <si>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</si>
  <si>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</si>
  <si>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</si>
  <si>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</si>
  <si>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</si>
  <si>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</si>
  <si>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</si>
  <si>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</si>
  <si>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</si>
  <si>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</si>
  <si>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</si>
  <si>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</si>
  <si>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</si>
  <si>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</si>
  <si>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</si>
  <si>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</si>
  <si>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</si>
  <si>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</si>
  <si>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</si>
  <si>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</si>
  <si>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</si>
  <si>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</si>
  <si>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</si>
  <si>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</si>
  <si>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</si>
  <si>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</si>
  <si>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</si>
  <si>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</si>
  <si>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</si>
  <si>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</si>
  <si>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</si>
  <si>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</si>
  <si>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</si>
  <si>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</si>
  <si>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</si>
  <si>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</si>
  <si>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</si>
  <si>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</si>
  <si>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</si>
  <si>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</si>
  <si>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</si>
  <si>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</si>
  <si>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</si>
  <si>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</si>
  <si>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</si>
  <si>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</si>
  <si>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</si>
  <si>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</si>
  <si>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</si>
  <si>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</si>
  <si>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</si>
  <si>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</si>
  <si>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</si>
  <si>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</si>
  <si>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</si>
  <si>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</si>
  <si>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</si>
  <si>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</si>
  <si>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</si>
  <si>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</si>
  <si>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</si>
  <si>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</si>
  <si>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</si>
  <si>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</si>
  <si>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</si>
  <si>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</si>
  <si>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</si>
  <si>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</si>
  <si>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</si>
  <si>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</si>
  <si>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</si>
  <si>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</si>
  <si>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</si>
  <si>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</si>
  <si>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</si>
  <si>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</si>
  <si>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</si>
  <si>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</si>
  <si>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</si>
  <si>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</si>
  <si>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</si>
  <si>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</si>
  <si>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</si>
  <si>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</si>
  <si>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</si>
  <si>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</si>
  <si>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</si>
  <si>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</si>
  <si>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</si>
  <si>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</si>
  <si>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</si>
  <si>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</si>
  <si>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</si>
  <si>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</si>
  <si>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</si>
  <si>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</si>
  <si>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</si>
  <si>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</si>
  <si>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</si>
  <si>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</si>
  <si>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</si>
  <si>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</si>
  <si>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</si>
  <si>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</si>
  <si>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</si>
  <si>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</si>
  <si>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</si>
  <si>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</si>
  <si>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</si>
  <si>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</si>
  <si>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</si>
  <si>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</si>
  <si>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</si>
  <si>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</si>
  <si>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</si>
  <si>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</si>
  <si>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</si>
  <si>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</si>
  <si>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</si>
  <si>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</si>
  <si>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</si>
  <si>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</si>
  <si>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</si>
  <si>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</si>
  <si>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</si>
  <si>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</si>
  <si>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</si>
  <si>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</si>
  <si>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</si>
  <si>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</si>
  <si>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</si>
  <si>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</si>
  <si>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</si>
  <si>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</si>
  <si>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</si>
  <si>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</si>
  <si>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</si>
  <si>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</si>
  <si>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</si>
  <si>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</si>
  <si>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</si>
  <si>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</si>
  <si>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</si>
  <si>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</si>
  <si>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</si>
  <si>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</si>
  <si>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</si>
  <si>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</si>
  <si>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</si>
  <si>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</si>
  <si>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</si>
  <si>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</si>
  <si>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</si>
  <si>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</si>
  <si>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</si>
  <si>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</si>
  <si>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</si>
  <si>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</si>
  <si>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</si>
  <si>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</si>
  <si>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</si>
  <si>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</si>
  <si>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</si>
  <si>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</si>
  <si>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</si>
  <si>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</si>
  <si>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</si>
  <si>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</si>
  <si>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</si>
  <si>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</si>
  <si>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</si>
  <si>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</si>
  <si>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</si>
  <si>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</si>
  <si>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</si>
  <si>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</si>
  <si>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</si>
  <si>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</si>
  <si>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</si>
  <si>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</si>
  <si>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</si>
  <si>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</si>
  <si>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</si>
  <si>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</si>
  <si>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</si>
  <si>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</si>
  <si>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</si>
  <si>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</si>
  <si>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</si>
  <si>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</si>
  <si>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</si>
  <si>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</si>
  <si>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</si>
  <si>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</si>
  <si>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</si>
  <si>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</si>
  <si>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</si>
  <si>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</si>
  <si>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</si>
  <si>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</si>
  <si>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</si>
  <si>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</si>
  <si>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</si>
  <si>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</si>
  <si>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</si>
  <si>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</si>
  <si>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</si>
  <si>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</si>
  <si>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</si>
  <si>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</si>
  <si>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</si>
  <si>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</si>
  <si>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</si>
  <si>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</si>
  <si>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</si>
  <si>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</si>
  <si>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</si>
  <si>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</si>
  <si>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</si>
  <si>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</si>
  <si>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</si>
  <si>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</si>
  <si>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</si>
  <si>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</si>
  <si>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</si>
  <si>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</si>
  <si>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</si>
  <si>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</si>
  <si>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</si>
  <si>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</si>
  <si>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</si>
  <si>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</si>
  <si>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</si>
  <si>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</si>
  <si>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</si>
  <si>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</si>
  <si>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</si>
  <si>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</si>
  <si>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</si>
  <si>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</si>
  <si>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</si>
  <si>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</si>
  <si>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</si>
  <si>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</si>
  <si>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</si>
  <si>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</si>
  <si>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</si>
  <si>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</si>
  <si>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</si>
  <si>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</si>
  <si>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</si>
  <si>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</si>
  <si>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</si>
  <si>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</si>
  <si>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</si>
  <si>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</si>
  <si>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</si>
  <si>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</si>
  <si>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</si>
  <si>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</si>
  <si>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</si>
  <si>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</si>
  <si>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</si>
  <si>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</si>
  <si>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</si>
  <si>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</si>
  <si>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</si>
  <si>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</si>
  <si>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</si>
  <si>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</si>
  <si>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</si>
  <si>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</si>
  <si>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</si>
  <si>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</si>
  <si>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</si>
  <si>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</si>
  <si>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</si>
  <si>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</si>
  <si>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</si>
  <si>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</si>
  <si>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</si>
  <si>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</si>
  <si>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</si>
  <si>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</si>
  <si>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</si>
  <si>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</si>
  <si>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</si>
  <si>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</si>
  <si>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</si>
  <si>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</si>
  <si>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</si>
  <si>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</si>
  <si>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</si>
  <si>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</si>
  <si>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</si>
  <si>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</si>
  <si>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</si>
  <si>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</si>
  <si>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</si>
  <si>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</si>
  <si>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</si>
  <si>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</si>
  <si>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</si>
  <si>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</si>
  <si>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</si>
  <si>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</si>
  <si>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</si>
  <si>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</si>
  <si>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</si>
  <si>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</si>
  <si>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</si>
  <si>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</si>
  <si>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</si>
  <si>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</si>
  <si>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</si>
  <si>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</si>
  <si>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</si>
  <si>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</si>
  <si>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</si>
  <si>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</si>
  <si>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</si>
  <si>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</si>
  <si>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</si>
  <si>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</si>
  <si>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</si>
  <si>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</si>
  <si>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</si>
  <si>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</si>
  <si>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</si>
  <si>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</si>
  <si>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</si>
  <si>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</si>
  <si>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</si>
  <si>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</si>
  <si>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</si>
  <si>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</si>
  <si>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</si>
  <si>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</si>
  <si>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</si>
  <si>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</si>
  <si>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</si>
  <si>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</si>
  <si>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</si>
  <si>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</si>
  <si>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</si>
  <si>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</si>
  <si>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</si>
  <si>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</si>
  <si>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</si>
  <si>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</si>
  <si>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</si>
  <si>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</si>
  <si>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</si>
  <si>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</si>
  <si>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</si>
  <si>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</si>
  <si>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</si>
  <si>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</si>
  <si>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</si>
  <si>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</si>
  <si>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</si>
  <si>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</si>
  <si>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</si>
  <si>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</si>
  <si>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</si>
  <si>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</si>
  <si>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</si>
  <si>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</si>
  <si>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</si>
  <si>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</si>
  <si>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</si>
  <si>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</si>
  <si>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</si>
  <si>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</si>
  <si>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</si>
  <si>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</si>
  <si>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</si>
  <si>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</si>
  <si>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</si>
  <si>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</si>
  <si>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</si>
  <si>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</si>
  <si>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</si>
  <si>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</si>
  <si>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</si>
  <si>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</si>
  <si>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</si>
  <si>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</si>
  <si>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</si>
  <si>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</si>
  <si>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</si>
  <si>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</si>
  <si>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</si>
  <si>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</si>
  <si>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</si>
  <si>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</si>
  <si>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</si>
  <si>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</si>
  <si>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</si>
  <si>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</si>
  <si>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</si>
  <si>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</si>
  <si>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</si>
  <si>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</si>
  <si>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</si>
  <si>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</si>
  <si>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</si>
  <si>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</si>
  <si>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</si>
  <si>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</si>
  <si>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</si>
  <si>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</si>
  <si>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</si>
  <si>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</si>
  <si>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</si>
  <si>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</si>
  <si>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</si>
  <si>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</si>
  <si>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</si>
  <si>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</si>
  <si>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</si>
  <si>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</si>
  <si>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</si>
  <si>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</si>
  <si>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</si>
  <si>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</si>
  <si>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</si>
  <si>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</si>
  <si>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</si>
  <si>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</si>
  <si>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</si>
  <si>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</si>
  <si>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</si>
  <si>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</si>
  <si>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</si>
  <si>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</si>
  <si>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</si>
  <si>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</si>
  <si>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</si>
  <si>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</si>
  <si>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</si>
  <si>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</si>
  <si>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</si>
  <si>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</si>
  <si>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</si>
  <si>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</si>
  <si>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</si>
  <si>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</si>
  <si>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</si>
  <si>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</si>
  <si>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</si>
  <si>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</si>
  <si>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</si>
  <si>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</si>
  <si>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</si>
  <si>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</si>
  <si>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</si>
  <si>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</si>
  <si>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</si>
  <si>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</si>
  <si>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</si>
  <si>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</si>
  <si>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</si>
  <si>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</si>
  <si>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</si>
  <si>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</si>
  <si>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</si>
  <si>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</si>
  <si>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</si>
  <si>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</si>
  <si>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</si>
  <si>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</si>
  <si>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</si>
  <si>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</si>
  <si>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</si>
  <si>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</si>
  <si>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</si>
  <si>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</si>
  <si>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</si>
  <si>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</si>
  <si>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</si>
  <si>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</si>
  <si>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</si>
  <si>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</si>
  <si>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</si>
  <si>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</si>
  <si>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</si>
  <si>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</si>
  <si>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</si>
  <si>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</si>
  <si>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</si>
  <si>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</si>
  <si>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</si>
  <si>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</si>
  <si>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</si>
  <si>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</si>
  <si>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</si>
  <si>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</si>
  <si>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</si>
  <si>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</si>
  <si>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</si>
  <si>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</si>
  <si>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</si>
  <si>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</si>
  <si>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</si>
  <si>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</si>
  <si>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</si>
  <si>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</si>
  <si>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</si>
  <si>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</si>
  <si>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</si>
  <si>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</si>
  <si>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</si>
  <si>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</si>
  <si>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</si>
  <si>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</si>
  <si>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</si>
  <si>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</si>
  <si>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</si>
  <si>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</si>
  <si>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</si>
  <si>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</si>
  <si>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</si>
  <si>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</si>
  <si>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</si>
  <si>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</si>
  <si>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</si>
  <si>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</si>
  <si>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</si>
  <si>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</si>
  <si>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</si>
  <si>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</si>
  <si>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</si>
  <si>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</si>
  <si>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</si>
  <si>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</si>
  <si>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</si>
  <si>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</si>
  <si>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</si>
  <si>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</si>
  <si>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</si>
  <si>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</si>
  <si>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</si>
  <si>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</si>
  <si>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</si>
  <si>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</si>
  <si>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</si>
  <si>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</si>
  <si>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</si>
  <si>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</si>
  <si>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</si>
  <si>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</si>
  <si>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</si>
  <si>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</si>
  <si>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</si>
  <si>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</si>
  <si>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</si>
  <si>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</si>
  <si>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</si>
  <si>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</si>
  <si>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</si>
  <si>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</si>
  <si>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</si>
  <si>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</si>
  <si>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</si>
  <si>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</si>
  <si>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</si>
  <si>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</si>
  <si>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</si>
  <si>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</si>
  <si>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</si>
  <si>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</si>
  <si>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</si>
  <si>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</si>
  <si>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</si>
  <si>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</si>
  <si>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</si>
  <si>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</si>
  <si>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</si>
  <si>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</si>
  <si>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</si>
  <si>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</si>
  <si>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</si>
  <si>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</si>
  <si>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</si>
  <si>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</si>
  <si>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</si>
  <si>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</si>
  <si>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</si>
  <si>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</si>
  <si>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</si>
  <si>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</si>
  <si>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</si>
  <si>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</si>
  <si>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</si>
  <si>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</si>
  <si>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</si>
  <si>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</si>
  <si>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</si>
  <si>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</si>
  <si>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</si>
  <si>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</si>
  <si>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</si>
  <si>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</si>
  <si>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</si>
  <si>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</si>
  <si>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</si>
  <si>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</si>
  <si>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</si>
  <si>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</si>
  <si>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</si>
  <si>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</si>
  <si>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</si>
  <si>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</si>
  <si>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</si>
  <si>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</si>
  <si>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</si>
  <si>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</si>
  <si>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</si>
  <si>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</si>
  <si>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</si>
  <si>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</si>
  <si>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</si>
  <si>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</si>
  <si>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</si>
  <si>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</si>
  <si>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</si>
  <si>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</si>
  <si>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</si>
  <si>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</si>
  <si>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</si>
  <si>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</si>
  <si>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</si>
  <si>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</si>
  <si>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</si>
  <si>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</si>
  <si>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</si>
  <si>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</si>
  <si>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</si>
  <si>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</si>
  <si>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</si>
  <si>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</si>
  <si>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</si>
  <si>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</si>
  <si>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</si>
  <si>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</si>
  <si>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</si>
  <si>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</si>
  <si>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</si>
  <si>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</si>
  <si>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</si>
  <si>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</si>
  <si>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</si>
  <si>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</si>
  <si>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</si>
  <si>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</si>
  <si>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</si>
  <si>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</si>
  <si>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</si>
  <si>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</si>
  <si>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</si>
  <si>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</si>
  <si>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</si>
  <si>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</si>
  <si>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</si>
  <si>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</si>
  <si>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</si>
  <si>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</si>
  <si>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</si>
  <si>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</si>
  <si>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</si>
  <si>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</si>
  <si>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</si>
  <si>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</si>
  <si>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</si>
  <si>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</si>
  <si>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</si>
  <si>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</si>
  <si>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</si>
  <si>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</si>
  <si>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</si>
  <si>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</si>
  <si>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</si>
  <si>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</si>
  <si>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</si>
  <si>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</si>
  <si>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</si>
  <si>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</si>
  <si>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</si>
  <si>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</si>
  <si>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</si>
  <si>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</si>
  <si>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</si>
  <si>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</si>
  <si>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</si>
  <si>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</si>
  <si>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</si>
  <si>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</si>
  <si>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</si>
  <si>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</si>
  <si>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</si>
  <si>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</si>
  <si>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</si>
  <si>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</si>
  <si>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</si>
  <si>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</si>
  <si>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</si>
  <si>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</si>
  <si>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</si>
  <si>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</si>
  <si>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</si>
  <si>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</si>
  <si>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</si>
  <si>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</si>
  <si>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</si>
  <si>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</si>
  <si>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</si>
  <si>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</si>
  <si>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</si>
  <si>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</si>
  <si>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</si>
  <si>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</si>
  <si>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</si>
  <si>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</si>
  <si>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</si>
  <si>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</si>
  <si>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</si>
  <si>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</si>
  <si>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</si>
  <si>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</si>
  <si>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</si>
  <si>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</si>
  <si>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</si>
  <si>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</si>
  <si>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</si>
  <si>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</si>
  <si>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</si>
  <si>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</si>
  <si>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</si>
  <si>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</si>
  <si>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</si>
  <si>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</si>
  <si>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</si>
  <si>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</si>
  <si>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</si>
  <si>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</si>
  <si>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</si>
  <si>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</si>
  <si>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</si>
  <si>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</si>
  <si>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</si>
  <si>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</si>
  <si>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</si>
  <si>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</si>
  <si>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</si>
  <si>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</si>
  <si>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</si>
  <si>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</si>
  <si>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</si>
  <si>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</si>
  <si>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</si>
  <si>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</si>
  <si>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</si>
  <si>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</si>
  <si>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</si>
  <si>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</si>
  <si>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</si>
  <si>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</si>
  <si>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</si>
  <si>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</si>
  <si>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</si>
  <si>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</si>
  <si>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</si>
  <si>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</si>
  <si>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</si>
  <si>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</si>
  <si>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</si>
  <si>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</si>
  <si>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</si>
  <si>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</si>
  <si>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</si>
  <si>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</si>
  <si>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</si>
  <si>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</si>
  <si>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</si>
  <si>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</si>
  <si>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</si>
  <si>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</si>
  <si>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</si>
  <si>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</si>
  <si>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</si>
  <si>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</si>
  <si>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</si>
  <si>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</si>
  <si>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</si>
  <si>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</si>
  <si>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</si>
  <si>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</si>
  <si>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</si>
  <si>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</si>
  <si>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</si>
  <si>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</si>
  <si>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</si>
  <si>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</si>
  <si>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</si>
  <si>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</si>
  <si>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</si>
  <si>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</si>
  <si>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</si>
  <si>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</si>
  <si>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</si>
  <si>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</si>
  <si>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</si>
  <si>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</si>
  <si>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</si>
  <si>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</si>
  <si>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</si>
  <si>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</si>
  <si>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</si>
  <si>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</si>
  <si>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</si>
  <si>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</si>
  <si>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</si>
  <si>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</si>
  <si>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</si>
  <si>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</si>
  <si>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</si>
  <si>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</si>
  <si>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</si>
  <si>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</si>
  <si>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</si>
  <si>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</si>
  <si>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</si>
  <si>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</si>
  <si>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</si>
  <si>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</si>
  <si>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</si>
  <si>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</si>
  <si>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</si>
  <si>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</si>
  <si>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</si>
  <si>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</si>
  <si>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</si>
  <si>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</si>
  <si>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</si>
  <si>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</si>
  <si>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</si>
  <si>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</si>
  <si>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</si>
  <si>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</si>
  <si>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</si>
  <si>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</si>
  <si>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</si>
  <si>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</si>
  <si>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</si>
  <si>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</si>
  <si>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</si>
  <si>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</si>
  <si>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</si>
  <si>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</si>
  <si>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</si>
  <si>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</si>
  <si>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</si>
  <si>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</si>
  <si>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</si>
  <si>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</si>
  <si>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</si>
  <si>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</si>
  <si>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</si>
  <si>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</si>
  <si>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</si>
  <si>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</si>
  <si>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</si>
  <si>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</si>
  <si>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</si>
  <si>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</si>
  <si>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</si>
  <si>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</si>
  <si>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</si>
  <si>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</si>
  <si>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</si>
  <si>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</si>
  <si>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</si>
  <si>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</si>
  <si>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</si>
  <si>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</si>
  <si>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</si>
  <si>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</si>
  <si>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</si>
  <si>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</si>
  <si>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</si>
  <si>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</si>
  <si>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</si>
  <si>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</si>
  <si>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</si>
  <si>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</si>
  <si>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</si>
  <si>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</si>
  <si>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</si>
  <si>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</si>
  <si>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</si>
  <si>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</si>
  <si>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</si>
  <si>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</si>
  <si>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</si>
  <si>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</si>
  <si>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</si>
  <si>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</si>
  <si>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</si>
  <si>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</si>
  <si>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</si>
  <si>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</si>
  <si>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</si>
  <si>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</si>
  <si>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</si>
  <si>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</si>
  <si>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</si>
  <si>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</si>
  <si>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</si>
  <si>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</si>
  <si>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</si>
  <si>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</si>
  <si>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</si>
  <si>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</si>
  <si>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</si>
  <si>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</si>
  <si>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</si>
  <si>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</si>
  <si>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</si>
  <si>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</si>
  <si>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</si>
  <si>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</si>
  <si>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</si>
  <si>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</si>
  <si>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</si>
  <si>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</si>
  <si>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</si>
  <si>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</si>
  <si>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</si>
  <si>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</si>
  <si>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</si>
  <si>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</si>
  <si>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</si>
  <si>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</si>
  <si>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</si>
  <si>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</si>
  <si>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</si>
  <si>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</si>
  <si>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</si>
  <si>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</si>
  <si>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</si>
  <si>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</si>
  <si>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</si>
  <si>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</si>
  <si>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</si>
  <si>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</si>
  <si>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</si>
  <si>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</si>
  <si>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</si>
  <si>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</si>
  <si>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</si>
  <si>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</si>
  <si>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</si>
  <si>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</si>
  <si>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</si>
  <si>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</si>
  <si>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</si>
  <si>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</si>
  <si>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</si>
  <si>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</si>
  <si>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</si>
  <si>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</si>
  <si>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</si>
  <si>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</si>
  <si>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</si>
  <si>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</si>
  <si>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</si>
  <si>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</si>
  <si>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</si>
  <si>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</si>
  <si>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</si>
  <si>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</si>
  <si>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</si>
  <si>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</si>
  <si>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</si>
  <si>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</si>
  <si>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</si>
  <si>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</si>
  <si>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</si>
  <si>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</si>
  <si>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</si>
  <si>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</si>
  <si>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</si>
  <si>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</si>
  <si>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</si>
  <si>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</si>
  <si>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</si>
  <si>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</si>
  <si>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</si>
  <si>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</si>
  <si>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</si>
  <si>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</si>
  <si>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</si>
  <si>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</si>
  <si>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</si>
  <si>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</si>
  <si>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</si>
  <si>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</si>
  <si>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</si>
  <si>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</si>
  <si>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</si>
  <si>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</si>
  <si>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</si>
  <si>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</si>
  <si>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</si>
  <si>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</si>
  <si>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</si>
  <si>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</si>
  <si>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</si>
  <si>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</si>
  <si>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</si>
  <si>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</si>
  <si>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</si>
  <si>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</si>
  <si>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</si>
  <si>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</si>
  <si>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</si>
  <si>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</si>
  <si>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</si>
  <si>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</si>
  <si>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</si>
  <si>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</si>
  <si>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</si>
  <si>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</si>
  <si>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</si>
  <si>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</si>
  <si>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</si>
  <si>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</si>
  <si>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</si>
  <si>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</si>
  <si>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</si>
  <si>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</si>
  <si>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</si>
  <si>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</si>
  <si>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</si>
  <si>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</si>
  <si>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</si>
  <si>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</si>
  <si>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</si>
  <si>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</si>
  <si>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</si>
  <si>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</si>
  <si>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</si>
  <si>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</si>
  <si>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</si>
  <si>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</si>
  <si>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</si>
  <si>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</si>
  <si>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</si>
  <si>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</si>
  <si>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</si>
  <si>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</si>
  <si>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</si>
  <si>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</si>
  <si>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</si>
  <si>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</si>
  <si>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</si>
  <si>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</si>
  <si>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</si>
  <si>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</si>
  <si>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</si>
  <si>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</si>
  <si>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</si>
  <si>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</si>
  <si>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</si>
  <si>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</si>
  <si>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</si>
  <si>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</si>
  <si>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</si>
  <si>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</si>
  <si>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</si>
  <si>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</si>
  <si>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</si>
  <si>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</si>
  <si>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</si>
  <si>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</si>
  <si>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</si>
  <si>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</si>
  <si>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</si>
  <si>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</si>
  <si>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</si>
  <si>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</si>
  <si>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</si>
  <si>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</si>
  <si>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</si>
  <si>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</si>
  <si>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</si>
  <si>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</si>
  <si>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</si>
  <si>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</si>
  <si>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</si>
  <si>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</si>
  <si>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</si>
  <si>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</si>
  <si>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</si>
  <si>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</si>
  <si>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</si>
  <si>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</si>
  <si>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</si>
  <si>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</si>
  <si>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</si>
  <si>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</si>
  <si>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</si>
  <si>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</si>
  <si>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</si>
  <si>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</si>
  <si>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</si>
  <si>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</si>
  <si>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</si>
  <si>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</si>
  <si>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</si>
  <si>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</si>
  <si>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</si>
  <si>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</si>
  <si>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</si>
  <si>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</si>
  <si>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</si>
  <si>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</si>
  <si>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</si>
  <si>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</si>
  <si>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</si>
  <si>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</si>
  <si>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</si>
  <si>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</si>
  <si>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</si>
  <si>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</si>
  <si>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</si>
  <si>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</si>
  <si>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</si>
  <si>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</si>
  <si>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</si>
  <si>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</si>
  <si>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</si>
  <si>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</si>
  <si>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</si>
  <si>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</si>
  <si>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</si>
  <si>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</si>
  <si>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</si>
  <si>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</si>
  <si>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</si>
  <si>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</si>
  <si>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</si>
  <si>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</si>
  <si>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</si>
  <si>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</si>
  <si>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</si>
  <si>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</si>
  <si>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</si>
  <si>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</si>
  <si>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</si>
  <si>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</si>
  <si>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</si>
  <si>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</si>
  <si>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</si>
  <si>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</si>
  <si>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</si>
  <si>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</si>
  <si>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</si>
  <si>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</si>
  <si>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</si>
  <si>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</si>
  <si>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</si>
  <si>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</si>
  <si>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</si>
  <si>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</si>
  <si>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</si>
  <si>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</si>
  <si>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</si>
  <si>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</si>
  <si>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</si>
  <si>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</si>
  <si>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</si>
  <si>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</si>
  <si>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</si>
  <si>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</si>
  <si>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</si>
  <si>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</si>
  <si>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</si>
  <si>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</si>
  <si>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</si>
  <si>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</si>
  <si>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</si>
  <si>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</si>
  <si>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</si>
  <si>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</si>
  <si>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</si>
  <si>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</si>
  <si>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</si>
  <si>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</si>
  <si>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</si>
  <si>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</si>
  <si>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</si>
  <si>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</si>
  <si>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</si>
  <si>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</si>
  <si>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</si>
  <si>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</si>
  <si>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</si>
  <si>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</si>
  <si>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</si>
  <si>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</si>
  <si>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</si>
  <si>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</si>
  <si>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</si>
  <si>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</si>
  <si>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</si>
  <si>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</si>
  <si>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</si>
  <si>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</si>
  <si>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</si>
  <si>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</si>
  <si>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</si>
  <si>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</si>
  <si>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</si>
  <si>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</si>
  <si>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</si>
  <si>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</si>
  <si>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</si>
  <si>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</si>
  <si>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</si>
  <si>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</si>
  <si>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</si>
  <si>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</si>
  <si>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</si>
  <si>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</si>
  <si>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</si>
  <si>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</si>
  <si>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</si>
  <si>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</si>
  <si>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</si>
  <si>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</si>
  <si>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</si>
  <si>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</si>
  <si>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</si>
  <si>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</si>
  <si>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</si>
  <si>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</si>
  <si>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</si>
  <si>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</si>
  <si>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</si>
  <si>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</si>
  <si>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</si>
  <si>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</si>
  <si>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</si>
  <si>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</si>
  <si>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</si>
  <si>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</si>
  <si>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</si>
  <si>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</si>
  <si>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</si>
  <si>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</si>
  <si>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</si>
  <si>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</si>
  <si>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</si>
  <si>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</si>
  <si>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</si>
  <si>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</si>
  <si>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</si>
  <si>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</si>
  <si>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</si>
  <si>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</si>
  <si>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</si>
  <si>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</si>
  <si>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</si>
  <si>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</si>
  <si>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</si>
  <si>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</si>
  <si>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</si>
  <si>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</si>
  <si>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</si>
  <si>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</si>
  <si>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</si>
  <si>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</si>
  <si>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</si>
  <si>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</si>
  <si>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</si>
  <si>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</si>
  <si>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</si>
  <si>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</si>
  <si>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</si>
  <si>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</si>
  <si>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</si>
  <si>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</si>
  <si>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</si>
  <si>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</si>
  <si>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</si>
  <si>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</si>
  <si>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</si>
  <si>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</si>
  <si>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</si>
  <si>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</si>
  <si>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</si>
  <si>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</si>
  <si>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</si>
  <si>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</si>
  <si>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</si>
  <si>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</si>
  <si>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</si>
  <si>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</si>
  <si>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</si>
  <si>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</si>
  <si>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</si>
  <si>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</si>
  <si>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</si>
  <si>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</si>
  <si>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</si>
  <si>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</si>
  <si>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</si>
  <si>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</si>
  <si>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</si>
  <si>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</si>
  <si>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</si>
  <si>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</si>
  <si>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</si>
  <si>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</si>
  <si>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</si>
  <si>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</si>
  <si>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</si>
  <si>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</si>
  <si>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</si>
  <si>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</si>
  <si>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</si>
  <si>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</si>
  <si>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</si>
  <si>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</si>
  <si>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</si>
  <si>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</si>
  <si>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</si>
  <si>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</si>
  <si>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</si>
  <si>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</si>
  <si>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</si>
  <si>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</si>
  <si>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</si>
  <si>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</si>
  <si>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</si>
  <si>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</si>
  <si>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</si>
  <si>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</si>
  <si>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</si>
  <si>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</si>
  <si>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</si>
  <si>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</si>
  <si>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</si>
  <si>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</si>
  <si>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</si>
  <si>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</si>
  <si>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</si>
  <si>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</si>
  <si>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</si>
  <si>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</si>
  <si>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</si>
  <si>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</si>
  <si>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</si>
  <si>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</si>
  <si>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</si>
  <si>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</si>
  <si>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</si>
  <si>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</si>
  <si>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</si>
  <si>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</si>
  <si>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</si>
  <si>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</si>
  <si>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</si>
  <si>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</si>
  <si>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</si>
  <si>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</si>
  <si>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</si>
  <si>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</si>
  <si>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</si>
  <si>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</si>
  <si>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</si>
  <si>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</si>
  <si>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</si>
  <si>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</si>
  <si>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</si>
  <si>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</si>
  <si>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</si>
  <si>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</si>
  <si>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</si>
  <si>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</si>
  <si>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</si>
  <si>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</si>
  <si>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</si>
  <si>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</si>
  <si>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</si>
  <si>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</si>
  <si>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</si>
  <si>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</si>
  <si>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</si>
  <si>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</si>
  <si>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</si>
  <si>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</si>
  <si>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</si>
  <si>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</si>
  <si>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</si>
  <si>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</si>
  <si>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</si>
  <si>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</si>
  <si>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</si>
  <si>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</si>
  <si>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</si>
  <si>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</si>
  <si>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</si>
  <si>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</si>
  <si>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</si>
  <si>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</si>
  <si>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</si>
  <si>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</si>
  <si>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</si>
  <si>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</si>
  <si>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</si>
  <si>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</si>
  <si>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</si>
  <si>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</si>
  <si>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</si>
  <si>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</si>
  <si>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</si>
  <si>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</si>
  <si>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</si>
  <si>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</si>
  <si>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</si>
  <si>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</si>
  <si>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</si>
  <si>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</si>
  <si>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</si>
  <si>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</si>
  <si>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</si>
  <si>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</si>
  <si>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</si>
  <si>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</si>
  <si>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</si>
  <si>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</si>
  <si>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</si>
  <si>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</si>
  <si>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</si>
  <si>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</si>
  <si>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</si>
  <si>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</si>
  <si>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</si>
  <si>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</si>
  <si>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</si>
  <si>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</si>
  <si>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</si>
  <si>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</si>
  <si>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</si>
  <si>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</si>
  <si>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</si>
  <si>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</si>
  <si>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</si>
  <si>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</si>
  <si>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</si>
  <si>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</si>
  <si>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</si>
  <si>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</si>
  <si>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</si>
  <si>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</si>
  <si>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</si>
  <si>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</si>
  <si>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</si>
  <si>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</si>
  <si>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</si>
  <si>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</si>
  <si>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</si>
  <si>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</si>
  <si>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</si>
  <si>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</si>
  <si>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</si>
  <si>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</si>
  <si>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</si>
  <si>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</si>
  <si>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</si>
  <si>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</si>
  <si>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</si>
  <si>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</si>
  <si>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</si>
  <si>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</si>
  <si>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</si>
  <si>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</si>
  <si>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</si>
  <si>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</si>
  <si>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</si>
  <si>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</si>
  <si>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</si>
  <si>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</si>
  <si>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</si>
  <si>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</si>
  <si>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</si>
  <si>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</si>
  <si>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</si>
  <si>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</si>
  <si>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</si>
  <si>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</si>
  <si>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</si>
  <si>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</si>
  <si>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</si>
  <si>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</si>
  <si>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</si>
  <si>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</si>
  <si>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</si>
  <si>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</si>
  <si>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</si>
  <si>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</si>
  <si>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</si>
  <si>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</si>
  <si>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</si>
  <si>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</si>
  <si>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</si>
  <si>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</si>
  <si>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</si>
  <si>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</si>
  <si>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</si>
  <si>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</si>
  <si>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</si>
  <si>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</si>
  <si>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</si>
  <si>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</si>
  <si>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</si>
  <si>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</si>
  <si>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</si>
  <si>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</si>
  <si>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</si>
  <si>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</si>
  <si>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</si>
  <si>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</si>
  <si>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</si>
  <si>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</si>
  <si>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</si>
  <si>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</si>
  <si>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</si>
  <si>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</si>
  <si>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</si>
  <si>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</si>
  <si>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</si>
  <si>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</si>
  <si>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</si>
  <si>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</si>
  <si>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</si>
  <si>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</si>
  <si>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</si>
  <si>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</si>
  <si>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</si>
  <si>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</si>
  <si>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</si>
  <si>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</si>
  <si>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</si>
  <si>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</si>
  <si>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</si>
  <si>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</si>
  <si>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</si>
  <si>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</si>
  <si>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</si>
  <si>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</si>
  <si>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</si>
  <si>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</si>
  <si>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</si>
  <si>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</si>
  <si>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</si>
  <si>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</si>
  <si>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</si>
  <si>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</si>
  <si>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</si>
  <si>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</si>
  <si>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</si>
  <si>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</si>
  <si>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</si>
  <si>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</si>
  <si>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</si>
  <si>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</si>
  <si>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</si>
  <si>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</si>
  <si>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</si>
  <si>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</si>
  <si>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</si>
  <si>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</si>
  <si>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</si>
  <si>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</si>
  <si>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</si>
  <si>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</si>
  <si>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</si>
  <si>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</si>
  <si>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</si>
  <si>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</si>
  <si>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</si>
  <si>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</si>
  <si>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</si>
  <si>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</si>
  <si>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</si>
  <si>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</si>
  <si>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</si>
  <si>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</si>
  <si>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</si>
  <si>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</si>
  <si>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</si>
  <si>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</si>
  <si>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</si>
  <si>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</si>
  <si>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</si>
  <si>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</si>
  <si>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</si>
  <si>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</si>
  <si>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</si>
  <si>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</si>
  <si>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</si>
  <si>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</si>
  <si>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</si>
  <si>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</si>
  <si>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</si>
  <si>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</si>
  <si>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</si>
  <si>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</si>
  <si>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</si>
  <si>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</si>
  <si>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</si>
  <si>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</si>
  <si>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</si>
  <si>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</si>
  <si>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</si>
  <si>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</si>
  <si>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</si>
  <si>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</si>
  <si>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</si>
  <si>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</si>
  <si>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</si>
  <si>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</si>
  <si>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</si>
  <si>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</si>
  <si>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</si>
  <si>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</si>
  <si>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</si>
  <si>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</si>
  <si>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</si>
  <si>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</si>
  <si>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</si>
  <si>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</si>
  <si>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</si>
  <si>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</si>
  <si>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</si>
  <si>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</si>
  <si>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</si>
  <si>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</si>
  <si>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</si>
  <si>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</si>
  <si>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</si>
  <si>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</si>
  <si>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</si>
  <si>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</si>
  <si>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</si>
  <si>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</si>
  <si>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</si>
  <si>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</si>
  <si>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</si>
  <si>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</si>
  <si>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</si>
  <si>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</si>
  <si>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</si>
  <si>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</si>
  <si>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</si>
  <si>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</si>
  <si>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</si>
  <si>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</si>
  <si>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</si>
  <si>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</si>
  <si>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</si>
  <si>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</si>
  <si>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</si>
  <si>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</si>
  <si>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</si>
  <si>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</si>
  <si>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</si>
  <si>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</si>
  <si>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</si>
  <si>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</si>
  <si>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</si>
  <si>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</si>
  <si>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</si>
  <si>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</si>
  <si>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</si>
  <si>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</si>
  <si>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</si>
  <si>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</si>
  <si>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</si>
  <si>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</si>
  <si>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</si>
  <si>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</si>
  <si>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</si>
  <si>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</si>
  <si>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</si>
  <si>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</si>
  <si>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</si>
  <si>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</si>
  <si>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</si>
  <si>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</si>
  <si>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</si>
  <si>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</si>
  <si>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</si>
  <si>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</si>
  <si>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</si>
  <si>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</si>
  <si>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</si>
  <si>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</si>
  <si>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</si>
  <si>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</si>
  <si>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</si>
  <si>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</si>
  <si>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</si>
  <si>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</si>
  <si>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</si>
  <si>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</si>
  <si>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</si>
  <si>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</si>
  <si>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</si>
  <si>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</si>
  <si>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</si>
  <si>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</si>
  <si>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</si>
  <si>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</si>
  <si>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</si>
  <si>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</si>
  <si>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</si>
  <si>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</si>
  <si>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</si>
  <si>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</si>
  <si>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</si>
  <si>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</si>
  <si>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</si>
  <si>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</si>
  <si>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</si>
  <si>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</si>
  <si>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</si>
  <si>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</si>
  <si>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</si>
  <si>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</si>
  <si>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</si>
  <si>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</si>
  <si>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</si>
  <si>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</si>
  <si>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</si>
  <si>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</si>
  <si>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</si>
  <si>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</si>
  <si>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</si>
  <si>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</si>
  <si>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</si>
  <si>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</si>
  <si>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</si>
  <si>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</si>
  <si>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</si>
  <si>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</si>
  <si>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</si>
  <si>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</si>
  <si>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</si>
  <si>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</si>
  <si>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</si>
  <si>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</si>
  <si>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</si>
  <si>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</si>
  <si>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</si>
  <si>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</si>
  <si>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</si>
  <si>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</si>
  <si>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</si>
  <si>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</si>
  <si>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</si>
  <si>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</si>
  <si>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</si>
  <si>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</si>
  <si>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</si>
  <si>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</si>
  <si>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</si>
  <si>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</si>
  <si>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</si>
  <si>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</si>
  <si>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</si>
  <si>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</si>
  <si>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</si>
  <si>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</si>
  <si>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</si>
  <si>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</si>
  <si>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</si>
  <si>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</si>
  <si>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</si>
  <si>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</si>
  <si>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</si>
  <si>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</si>
  <si>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</si>
  <si>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</si>
  <si>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</si>
  <si>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</si>
  <si>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</si>
  <si>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</si>
  <si>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</si>
  <si>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</si>
  <si>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</si>
  <si>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</si>
  <si>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</si>
  <si>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</si>
  <si>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</si>
  <si>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</si>
  <si>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</si>
  <si>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</si>
  <si>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</si>
  <si>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</si>
  <si>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</si>
  <si>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</si>
  <si>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</si>
  <si>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</si>
  <si>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</si>
  <si>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</si>
  <si>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</si>
  <si>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</si>
  <si>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</si>
  <si>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</si>
  <si>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</si>
  <si>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</si>
  <si>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</si>
  <si>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</si>
  <si>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</si>
  <si>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</si>
  <si>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</si>
  <si>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</si>
  <si>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</si>
  <si>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</si>
  <si>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</si>
  <si>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</si>
  <si>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</si>
  <si>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</si>
  <si>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</si>
  <si>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</si>
  <si>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</si>
  <si>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</si>
  <si>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</si>
  <si>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</si>
  <si>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</si>
  <si>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</si>
  <si>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</si>
  <si>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</si>
  <si>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</si>
  <si>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</si>
  <si>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</si>
  <si>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</si>
  <si>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</si>
  <si>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</si>
  <si>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</si>
  <si>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</si>
  <si>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</si>
  <si>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</si>
  <si>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</si>
  <si>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</si>
  <si>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</si>
  <si>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</si>
  <si>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</si>
  <si>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</si>
  <si>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</si>
  <si>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</si>
  <si>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</si>
  <si>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</si>
  <si>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</si>
  <si>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</si>
  <si>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</si>
  <si>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</si>
  <si>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</si>
  <si>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</si>
  <si>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</si>
  <si>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</si>
  <si>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</si>
  <si>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</si>
  <si>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</si>
  <si>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</si>
  <si>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</si>
  <si>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</si>
  <si>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</si>
  <si>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</si>
  <si>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</si>
  <si>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</si>
  <si>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</si>
  <si>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</si>
  <si>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</si>
  <si>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</si>
  <si>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</si>
  <si>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</si>
  <si>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</si>
  <si>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</si>
  <si>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</si>
  <si>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</si>
  <si>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</si>
  <si>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</si>
  <si>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</si>
  <si>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</si>
  <si>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</si>
  <si>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</si>
  <si>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</si>
  <si>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</si>
  <si>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</si>
  <si>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</si>
  <si>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</si>
  <si>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</si>
  <si>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</si>
  <si>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</si>
  <si>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</si>
  <si>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</si>
  <si>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</si>
  <si>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</si>
  <si>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</si>
  <si>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</si>
  <si>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</si>
  <si>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</si>
  <si>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</si>
  <si>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</si>
  <si>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</si>
  <si>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</si>
  <si>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</si>
  <si>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</si>
  <si>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</si>
  <si>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</si>
  <si>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</si>
  <si>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</si>
  <si>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</si>
  <si>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</si>
  <si>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</si>
  <si>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</si>
  <si>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</si>
  <si>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</si>
  <si>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</si>
  <si>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</si>
  <si>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</si>
  <si>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</si>
  <si>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</si>
  <si>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</si>
  <si>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</si>
  <si>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</si>
  <si>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</si>
  <si>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</si>
  <si>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</si>
  <si>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</si>
  <si>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</si>
  <si>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</si>
  <si>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</si>
  <si>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</si>
  <si>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</si>
  <si>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</si>
  <si>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</si>
  <si>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</si>
  <si>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</si>
  <si>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</si>
  <si>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</si>
  <si>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</si>
  <si>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</si>
  <si>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</si>
  <si>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</si>
  <si>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</si>
  <si>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</si>
  <si>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</si>
  <si>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</si>
  <si>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</si>
  <si>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</si>
  <si>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</si>
  <si>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</si>
  <si>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</si>
  <si>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</si>
  <si>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</si>
  <si>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</si>
  <si>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</si>
  <si>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</si>
  <si>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</si>
  <si>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</si>
  <si>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</si>
  <si>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</si>
  <si>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</si>
  <si>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</si>
  <si>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</si>
  <si>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</si>
  <si>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</si>
  <si>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</si>
  <si>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</si>
  <si>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</si>
  <si>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</si>
  <si>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</si>
  <si>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</si>
  <si>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</si>
  <si>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</si>
  <si>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</si>
  <si>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</si>
  <si>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</si>
  <si>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</si>
  <si>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</si>
  <si>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</si>
  <si>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</si>
  <si>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</si>
  <si>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</si>
  <si>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</si>
  <si>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</si>
  <si>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</si>
  <si>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</si>
  <si>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</si>
  <si>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</si>
  <si>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</si>
  <si>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</si>
  <si>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</si>
  <si>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</si>
  <si>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</si>
  <si>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</si>
  <si>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</si>
  <si>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</si>
  <si>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</si>
  <si>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</si>
  <si>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</si>
  <si>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</si>
  <si>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</si>
  <si>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</si>
  <si>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</si>
  <si>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</si>
  <si>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</si>
  <si>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</si>
  <si>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</si>
  <si>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</si>
  <si>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</si>
  <si>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</si>
  <si>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</si>
  <si>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</si>
  <si>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</si>
  <si>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</si>
  <si>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</si>
  <si>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</si>
  <si>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</si>
  <si>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</si>
  <si>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</si>
  <si>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</si>
  <si>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</si>
  <si>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</si>
  <si>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</si>
  <si>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</si>
  <si>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</si>
  <si>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</si>
  <si>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</si>
  <si>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</si>
  <si>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</si>
  <si>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</si>
  <si>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</si>
  <si>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</si>
  <si>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</si>
  <si>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</si>
  <si>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</si>
  <si>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</si>
  <si>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</si>
  <si>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</si>
  <si>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</si>
  <si>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</si>
  <si>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</si>
  <si>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</si>
  <si>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</si>
  <si>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</si>
  <si>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</si>
  <si>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</si>
  <si>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</si>
  <si>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</si>
  <si>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</si>
  <si>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</si>
  <si>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</si>
  <si>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</si>
  <si>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</si>
  <si>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</si>
  <si>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</si>
  <si>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</si>
  <si>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</si>
  <si>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</si>
  <si>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</si>
  <si>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</si>
  <si>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</si>
  <si>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</si>
  <si>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</si>
  <si>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</si>
  <si>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</si>
  <si>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</si>
  <si>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</si>
  <si>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</si>
  <si>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</si>
  <si>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</si>
  <si>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</si>
  <si>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</si>
  <si>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</si>
  <si>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</si>
  <si>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</si>
  <si>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</si>
  <si>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</si>
  <si>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</si>
  <si>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</si>
  <si>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</si>
  <si>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</si>
  <si>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</si>
  <si>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</si>
  <si>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</si>
  <si>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</si>
  <si>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</si>
  <si>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</si>
  <si>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</si>
  <si>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</si>
  <si>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</si>
  <si>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</si>
  <si>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</si>
  <si>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</si>
  <si>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</si>
  <si>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</si>
  <si>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</si>
  <si>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</si>
  <si>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</si>
  <si>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</si>
  <si>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</si>
  <si>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</si>
  <si>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</si>
  <si>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</si>
  <si>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</si>
  <si>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</si>
  <si>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</si>
  <si>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</si>
  <si>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</si>
  <si>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</si>
  <si>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</si>
  <si>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</si>
  <si>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</si>
  <si>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</si>
  <si>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</si>
  <si>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</si>
  <si>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</si>
  <si>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</si>
  <si>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</si>
  <si>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</si>
  <si>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</si>
  <si>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</si>
  <si>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</si>
  <si>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</si>
  <si>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</si>
  <si>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</si>
  <si>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</si>
  <si>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</si>
  <si>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</si>
  <si>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</si>
  <si>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</si>
  <si>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</si>
  <si>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</si>
  <si>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</si>
  <si>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</si>
  <si>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</si>
  <si>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</si>
  <si>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</si>
  <si>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</si>
  <si>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</si>
  <si>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</si>
  <si>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</si>
  <si>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</si>
  <si>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</si>
  <si>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</si>
  <si>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</si>
  <si>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</si>
  <si>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</si>
  <si>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</si>
  <si>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</si>
  <si>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</si>
  <si>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</si>
  <si>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</si>
  <si>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</si>
  <si>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</si>
  <si>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</si>
  <si>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</si>
  <si>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</si>
  <si>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</si>
  <si>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</si>
  <si>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</si>
  <si>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</si>
  <si>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</si>
  <si>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</si>
  <si>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</si>
  <si>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</si>
  <si>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</si>
  <si>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</si>
  <si>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</si>
  <si>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</si>
  <si>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</si>
  <si>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</si>
  <si>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</si>
  <si>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</si>
  <si>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</si>
  <si>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</si>
  <si>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</si>
  <si>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</si>
  <si>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</si>
  <si>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</si>
  <si>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</si>
  <si>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</si>
  <si>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</si>
  <si>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</si>
  <si>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</si>
  <si>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</si>
  <si>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</si>
  <si>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</si>
  <si>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</si>
  <si>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</si>
  <si>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</si>
  <si>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</si>
  <si>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</si>
  <si>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</si>
  <si>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</si>
  <si>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</si>
  <si>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</si>
  <si>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</si>
  <si>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</si>
  <si>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</si>
  <si>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</si>
  <si>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</si>
  <si>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</si>
  <si>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</si>
  <si>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</si>
  <si>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</si>
  <si>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</si>
  <si>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</si>
  <si>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</si>
  <si>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</si>
  <si>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</si>
  <si>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</si>
  <si>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</si>
  <si>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</si>
  <si>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</si>
  <si>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</si>
  <si>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</si>
  <si>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</si>
  <si>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</si>
  <si>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</si>
  <si>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</si>
  <si>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</si>
  <si>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</si>
  <si>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</si>
  <si>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</si>
  <si>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</si>
  <si>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</si>
  <si>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</si>
  <si>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</si>
  <si>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</si>
  <si>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</si>
  <si>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</si>
  <si>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</si>
  <si>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</si>
  <si>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</si>
  <si>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</si>
  <si>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</si>
  <si>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</si>
  <si>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</si>
  <si>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</si>
  <si>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</si>
  <si>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</si>
  <si>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</si>
  <si>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</si>
  <si>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</si>
  <si>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</si>
  <si>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</si>
  <si>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</si>
  <si>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</si>
  <si>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</si>
  <si>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</si>
  <si>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</si>
  <si>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</si>
  <si>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</si>
  <si>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</si>
  <si>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</si>
  <si>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</si>
  <si>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</si>
  <si>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</si>
  <si>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</si>
  <si>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</si>
  <si>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</si>
  <si>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</si>
  <si>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</si>
  <si>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</si>
  <si>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</si>
  <si>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</si>
  <si>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</si>
  <si>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</si>
  <si>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</si>
  <si>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</si>
  <si>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</si>
  <si>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</si>
  <si>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</si>
  <si>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</si>
  <si>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</si>
  <si>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</si>
  <si>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</si>
  <si>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</si>
  <si>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</si>
  <si>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</si>
  <si>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</si>
  <si>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</si>
  <si>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</si>
  <si>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</si>
  <si>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</si>
  <si>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</si>
  <si>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</si>
  <si>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</si>
  <si>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</si>
  <si>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</si>
  <si>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</si>
  <si>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</si>
  <si>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</si>
  <si>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</si>
  <si>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</si>
  <si>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</si>
  <si>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</si>
  <si>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</si>
  <si>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</si>
  <si>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</si>
  <si>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</si>
  <si>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</si>
  <si>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</si>
  <si>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</si>
  <si>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</si>
  <si>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</si>
  <si>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</si>
  <si>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</si>
  <si>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</si>
  <si>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</si>
  <si>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</si>
  <si>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</si>
  <si>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</si>
  <si>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</si>
  <si>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</si>
  <si>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</si>
  <si>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</si>
  <si>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</si>
  <si>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</si>
  <si>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</si>
  <si>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</si>
  <si>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</si>
  <si>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</si>
  <si>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</si>
  <si>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</si>
  <si>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</si>
  <si>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</si>
  <si>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</si>
  <si>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</si>
  <si>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</si>
  <si>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</si>
  <si>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</si>
  <si>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</si>
  <si>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</si>
  <si>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</si>
  <si>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</si>
  <si>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</si>
  <si>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</si>
  <si>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</si>
  <si>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</si>
  <si>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</si>
  <si>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</si>
  <si>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</si>
  <si>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</si>
  <si>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</si>
  <si>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</si>
  <si>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</si>
  <si>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</si>
  <si>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</si>
  <si>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</si>
  <si>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</si>
  <si>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</si>
  <si>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</si>
  <si>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</si>
  <si>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</si>
  <si>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</si>
  <si>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</si>
  <si>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</si>
  <si>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</si>
  <si>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</si>
  <si>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</si>
  <si>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</si>
  <si>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</si>
  <si>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</si>
  <si>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</si>
  <si>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</si>
  <si>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</si>
  <si>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</si>
  <si>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</si>
  <si>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</si>
  <si>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</si>
  <si>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</si>
  <si>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</si>
  <si>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</si>
  <si>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</si>
  <si>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</si>
  <si>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</si>
  <si>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</si>
  <si>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</si>
  <si>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</si>
  <si>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</si>
  <si>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</si>
  <si>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</si>
  <si>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</si>
  <si>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</si>
  <si>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</si>
  <si>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</si>
  <si>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</si>
  <si>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</si>
  <si>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</si>
  <si>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</si>
  <si>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</si>
  <si>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</si>
  <si>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</si>
  <si>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</si>
  <si>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</si>
  <si>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</si>
  <si>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</si>
  <si>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</si>
  <si>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</si>
  <si>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</si>
  <si>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</si>
  <si>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</si>
  <si>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</si>
  <si>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</si>
  <si>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</si>
  <si>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</si>
  <si>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</si>
  <si>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</si>
  <si>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</si>
  <si>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</si>
  <si>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</si>
  <si>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</si>
  <si>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</si>
  <si>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</si>
  <si>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</si>
  <si>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</si>
  <si>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</si>
  <si>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</si>
  <si>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</si>
  <si>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</si>
  <si>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</si>
  <si>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</si>
  <si>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</si>
  <si>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</si>
  <si>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</si>
  <si>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</si>
  <si>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</si>
  <si>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</si>
  <si>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</si>
  <si>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</si>
  <si>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</si>
  <si>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</si>
  <si>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</si>
  <si>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</si>
  <si>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</si>
  <si>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</si>
  <si>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</si>
  <si>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</si>
  <si>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</si>
  <si>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</si>
  <si>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</si>
  <si>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</si>
  <si>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</si>
  <si>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</si>
  <si>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</si>
  <si>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</si>
  <si>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</si>
  <si>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</si>
  <si>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</si>
  <si>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</si>
  <si>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</si>
  <si>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</si>
  <si>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</si>
  <si>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</si>
  <si>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</si>
  <si>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</si>
  <si>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</si>
  <si>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</si>
  <si>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</si>
  <si>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</si>
  <si>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</si>
  <si>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</si>
  <si>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</si>
  <si>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</si>
  <si>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</si>
  <si>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</si>
  <si>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</si>
  <si>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</si>
  <si>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</si>
  <si>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</si>
  <si>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</si>
  <si>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</si>
  <si>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</si>
  <si>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</si>
  <si>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</si>
  <si>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</si>
  <si>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</si>
  <si>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</si>
  <si>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</si>
  <si>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</si>
  <si>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</si>
  <si>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</si>
  <si>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</si>
  <si>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</si>
  <si>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</si>
  <si>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</si>
  <si>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</si>
  <si>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</si>
  <si>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</si>
  <si>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</si>
  <si>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</si>
  <si>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</si>
  <si>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</si>
  <si>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</si>
  <si>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</si>
  <si>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</si>
  <si>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</si>
  <si>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</si>
  <si>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</si>
  <si>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</si>
  <si>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</si>
  <si>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</si>
  <si>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</si>
  <si>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</si>
  <si>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</si>
  <si>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</si>
  <si>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</si>
  <si>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</si>
  <si>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</si>
  <si>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</si>
  <si>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</si>
  <si>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</si>
  <si>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</si>
  <si>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</si>
  <si>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</si>
  <si>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</si>
  <si>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</si>
  <si>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</si>
  <si>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</si>
  <si>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</si>
  <si>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</si>
  <si>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</si>
  <si>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</si>
  <si>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</si>
  <si>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</si>
  <si>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</si>
  <si>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</si>
  <si>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</si>
  <si>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</si>
  <si>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</si>
  <si>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</si>
  <si>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</si>
  <si>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</si>
  <si>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</si>
  <si>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</si>
  <si>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</si>
  <si>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</si>
  <si>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</si>
  <si>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</si>
  <si>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</si>
  <si>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</si>
  <si>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</si>
  <si>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</si>
  <si>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</si>
  <si>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</si>
  <si>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</si>
  <si>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</si>
  <si>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</si>
  <si>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</si>
  <si>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</si>
  <si>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</si>
  <si>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</si>
  <si>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</si>
  <si>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</si>
  <si>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</si>
  <si>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</si>
  <si>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</si>
  <si>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</si>
  <si>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</si>
  <si>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</si>
  <si>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</si>
  <si>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</si>
  <si>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</si>
  <si>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</si>
  <si>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</si>
  <si>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</si>
  <si>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</si>
  <si>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</si>
  <si>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</si>
  <si>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</si>
  <si>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</si>
  <si>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</si>
  <si>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</si>
  <si>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</si>
  <si>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</si>
  <si>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</si>
  <si>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</si>
  <si>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</si>
  <si>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</si>
  <si>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</si>
  <si>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</si>
  <si>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</si>
  <si>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</si>
  <si>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</si>
  <si>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</si>
  <si>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</si>
  <si>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</si>
  <si>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</si>
  <si>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</si>
  <si>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</si>
  <si>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</si>
  <si>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</si>
  <si>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</si>
  <si>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</si>
  <si>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</si>
  <si>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</si>
  <si>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</si>
  <si>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</si>
  <si>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</si>
  <si>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</si>
  <si>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</si>
  <si>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</si>
  <si>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</si>
  <si>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</si>
  <si>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</si>
  <si>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</si>
  <si>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</si>
  <si>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</si>
  <si>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</si>
  <si>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</si>
  <si>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</si>
  <si>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</si>
  <si>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</si>
  <si>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</si>
  <si>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</si>
  <si>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</si>
  <si>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</si>
  <si>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</si>
  <si>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</si>
  <si>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</si>
  <si>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</si>
  <si>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</si>
  <si>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</si>
  <si>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</si>
  <si>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</si>
  <si>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</si>
  <si>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</si>
  <si>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</si>
  <si>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</si>
  <si>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</si>
  <si>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</si>
  <si>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</si>
  <si>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</si>
  <si>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</si>
  <si>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</si>
  <si>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</si>
  <si>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</si>
  <si>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</si>
  <si>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</si>
  <si>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</si>
  <si>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</si>
  <si>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</si>
  <si>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</si>
  <si>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</si>
  <si>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</si>
  <si>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</si>
  <si>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</si>
  <si>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</si>
  <si>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</si>
  <si>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</si>
  <si>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</si>
  <si>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</si>
  <si>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</si>
  <si>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</si>
  <si>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</si>
  <si>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</si>
  <si>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</si>
  <si>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</si>
  <si>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</si>
  <si>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</si>
  <si>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</si>
  <si>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</si>
  <si>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</si>
  <si>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</si>
  <si>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</si>
  <si>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</si>
  <si>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</si>
  <si>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</si>
  <si>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</si>
  <si>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</si>
  <si>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</si>
  <si>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</si>
  <si>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</si>
  <si>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</si>
  <si>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</si>
  <si>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</si>
  <si>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</si>
  <si>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</si>
  <si>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</si>
  <si>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</si>
  <si>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</si>
  <si>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</si>
  <si>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</si>
  <si>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</si>
  <si>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</si>
  <si>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</si>
  <si>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</si>
  <si>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</si>
  <si>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</si>
  <si>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</si>
  <si>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</si>
  <si>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</si>
  <si>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</si>
  <si>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</si>
  <si>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</si>
  <si>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</si>
  <si>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</si>
  <si>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</si>
  <si>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</si>
  <si>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</si>
  <si>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</si>
  <si>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</si>
  <si>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</si>
  <si>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</si>
  <si>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</si>
  <si>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</si>
  <si>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</si>
  <si>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</si>
  <si>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</si>
  <si>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</si>
  <si>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</si>
  <si>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</si>
  <si>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</si>
  <si>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</si>
  <si>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</si>
  <si>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</si>
  <si>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</si>
  <si>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</si>
  <si>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</si>
  <si>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</si>
  <si>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</si>
  <si>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</si>
  <si>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</si>
  <si>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</si>
  <si>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</si>
  <si>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</si>
  <si>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</si>
  <si>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</si>
  <si>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</si>
  <si>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</si>
  <si>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</si>
  <si>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</si>
  <si>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</si>
  <si>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</si>
  <si>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</si>
  <si>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</si>
  <si>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</si>
  <si>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</si>
  <si>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</si>
  <si>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</si>
  <si>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</si>
  <si>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</si>
  <si>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</si>
  <si>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</si>
  <si>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</si>
  <si>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</si>
  <si>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</si>
  <si>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</si>
  <si>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</si>
  <si>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</si>
  <si>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</si>
  <si>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</si>
  <si>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</si>
  <si>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</si>
  <si>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</si>
  <si>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</si>
  <si>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</si>
  <si>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</si>
  <si>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</si>
  <si>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</si>
  <si>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</si>
  <si>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</si>
  <si>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</si>
  <si>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</si>
  <si>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</si>
  <si>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</si>
  <si>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</si>
  <si>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</si>
  <si>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</si>
  <si>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</si>
  <si>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</si>
  <si>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</si>
  <si>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</si>
  <si>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</si>
  <si>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</si>
  <si>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</si>
  <si>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</si>
  <si>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</si>
  <si>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</si>
  <si>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</si>
  <si>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</si>
  <si>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</si>
  <si>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</si>
  <si>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</si>
  <si>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</si>
  <si>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</si>
  <si>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</si>
  <si>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</si>
  <si>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</si>
  <si>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</si>
  <si>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</si>
  <si>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</si>
  <si>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</si>
  <si>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</si>
  <si>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</si>
  <si>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</si>
  <si>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</si>
  <si>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</si>
  <si>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</si>
  <si>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</si>
  <si>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</si>
  <si>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</si>
  <si>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</si>
  <si>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</si>
  <si>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</si>
  <si>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</si>
  <si>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</si>
  <si>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</si>
  <si>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</si>
  <si>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</si>
  <si>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</si>
  <si>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</si>
  <si>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</si>
  <si>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</si>
  <si>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</si>
  <si>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</si>
  <si>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</si>
  <si>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</si>
  <si>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</si>
  <si>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</si>
  <si>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</si>
  <si>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</si>
  <si>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</si>
  <si>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</si>
  <si>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</si>
  <si>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</si>
  <si>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</si>
  <si>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</si>
  <si>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</si>
  <si>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</si>
  <si>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</si>
  <si>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</si>
  <si>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</si>
  <si>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</si>
  <si>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</si>
  <si>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</si>
  <si>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</si>
  <si>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</si>
  <si>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</si>
  <si>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</si>
  <si>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</si>
  <si>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</si>
  <si>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</si>
  <si>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</si>
  <si>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</si>
  <si>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</si>
  <si>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</si>
  <si>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</si>
  <si>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</si>
  <si>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</si>
  <si>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</si>
  <si>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</si>
  <si>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</si>
  <si>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</si>
  <si>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</si>
  <si>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</si>
  <si>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</si>
  <si>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</si>
  <si>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</si>
  <si>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</si>
  <si>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</si>
  <si>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</si>
  <si>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</si>
  <si>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</si>
  <si>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</si>
  <si>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</si>
  <si>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</si>
  <si>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</si>
  <si>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</si>
  <si>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</si>
  <si>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</si>
  <si>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</si>
  <si>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</si>
  <si>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</si>
  <si>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</si>
  <si>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</si>
  <si>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</si>
  <si>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</si>
  <si>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</si>
  <si>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</si>
  <si>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</si>
  <si>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</si>
  <si>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</si>
  <si>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</si>
  <si>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</si>
  <si>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</si>
  <si>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</si>
  <si>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</si>
  <si>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</si>
  <si>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</si>
  <si>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</si>
  <si>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</si>
  <si>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</si>
  <si>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</si>
  <si>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</si>
  <si>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</si>
  <si>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</si>
  <si>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</si>
  <si>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</si>
  <si>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</si>
  <si>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</si>
  <si>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</si>
  <si>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</si>
  <si>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</si>
  <si>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</si>
  <si>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</si>
  <si>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</si>
  <si>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</si>
  <si>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</si>
  <si>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</si>
  <si>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</si>
  <si>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</si>
  <si>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</si>
  <si>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</si>
  <si>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</si>
  <si>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</si>
  <si>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</si>
  <si>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</si>
  <si>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</si>
  <si>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</si>
  <si>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</si>
  <si>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</si>
  <si>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</si>
  <si>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</si>
  <si>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</si>
  <si>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</si>
  <si>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</si>
  <si>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</si>
  <si>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</si>
  <si>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</si>
  <si>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</si>
  <si>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</si>
  <si>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</si>
  <si>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</si>
  <si>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</si>
  <si>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</si>
  <si>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</si>
  <si>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</si>
  <si>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</si>
  <si>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</si>
  <si>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</si>
  <si>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</si>
  <si>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</si>
  <si>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</si>
  <si>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</si>
  <si>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</si>
  <si>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</si>
  <si>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</si>
  <si>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</si>
  <si>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</si>
  <si>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</si>
  <si>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</si>
  <si>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</si>
  <si>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</si>
  <si>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</si>
  <si>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</si>
  <si>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</si>
  <si>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</si>
  <si>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</si>
  <si>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</si>
  <si>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</si>
  <si>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</si>
  <si>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</si>
  <si>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</si>
  <si>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</si>
  <si>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</si>
  <si>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</si>
  <si>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</si>
  <si>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</si>
  <si>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</si>
  <si>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</si>
  <si>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</si>
  <si>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</si>
  <si>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</si>
  <si>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</si>
  <si>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</si>
  <si>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</si>
  <si>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</si>
  <si>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</si>
  <si>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</si>
  <si>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</si>
  <si>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</si>
  <si>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</si>
  <si>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</si>
  <si>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</si>
  <si>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</si>
  <si>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</si>
  <si>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</si>
  <si>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</si>
  <si>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</si>
  <si>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</si>
  <si>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</si>
  <si>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</si>
  <si>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</si>
  <si>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</si>
  <si>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</si>
  <si>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</si>
  <si>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</si>
  <si>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</si>
  <si>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</si>
  <si>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</si>
  <si>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</si>
  <si>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</si>
  <si>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</si>
  <si>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</si>
  <si>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</si>
  <si>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</si>
  <si>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</si>
  <si>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</si>
  <si>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</si>
  <si>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</si>
  <si>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</si>
  <si>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</si>
  <si>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</si>
  <si>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</si>
  <si>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</si>
  <si>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</si>
  <si>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</si>
  <si>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</si>
  <si>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</si>
  <si>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</si>
  <si>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</si>
  <si>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</si>
  <si>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</si>
  <si>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</si>
  <si>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</si>
  <si>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</si>
  <si>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</si>
  <si>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</si>
  <si>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</si>
  <si>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</si>
  <si>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</si>
  <si>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</si>
  <si>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</si>
  <si>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</si>
  <si>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</si>
  <si>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</si>
  <si>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</si>
  <si>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</si>
  <si>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</si>
  <si>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</si>
  <si>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</si>
  <si>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</si>
  <si>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</si>
  <si>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</si>
  <si>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</si>
  <si>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</si>
  <si>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</si>
  <si>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</si>
  <si>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</si>
  <si>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</si>
  <si>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</si>
  <si>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</si>
  <si>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</si>
  <si>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</si>
  <si>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</si>
  <si>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</si>
  <si>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</si>
  <si>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</si>
  <si>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</si>
  <si>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</si>
  <si>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</si>
  <si>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</si>
  <si>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</si>
  <si>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</si>
  <si>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</si>
  <si>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</si>
  <si>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</si>
  <si>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</si>
  <si>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</si>
  <si>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</si>
  <si>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</si>
  <si>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</si>
  <si>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</si>
  <si>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</si>
  <si>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</si>
  <si>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</si>
  <si>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</si>
  <si>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</si>
  <si>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</si>
  <si>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</si>
  <si>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</si>
  <si>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</si>
  <si>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</si>
  <si>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</si>
  <si>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</si>
  <si>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</si>
  <si>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</si>
  <si>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</si>
  <si>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</si>
  <si>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</si>
  <si>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</si>
  <si>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</si>
  <si>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</si>
  <si>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</si>
  <si>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</si>
  <si>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</si>
  <si>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</si>
  <si>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</si>
  <si>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</si>
  <si>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</si>
  <si>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</si>
  <si>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</si>
  <si>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</si>
  <si>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</si>
  <si>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</si>
  <si>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</si>
  <si>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</si>
  <si>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</si>
  <si>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</si>
  <si>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</si>
  <si>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</si>
  <si>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</si>
  <si>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</si>
  <si>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</si>
  <si>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</si>
  <si>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</si>
  <si>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</si>
  <si>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</si>
  <si>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</si>
  <si>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</si>
  <si>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</si>
  <si>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</si>
  <si>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</si>
  <si>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</si>
  <si>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</si>
  <si>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</si>
  <si>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</si>
  <si>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</si>
  <si>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</si>
  <si>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</si>
  <si>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</si>
  <si>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</si>
  <si>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</si>
  <si>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</si>
  <si>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</si>
  <si>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</si>
  <si>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</si>
  <si>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</si>
  <si>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</si>
  <si>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</si>
  <si>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</si>
  <si>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</si>
  <si>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</si>
  <si>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</si>
  <si>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</si>
  <si>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</si>
  <si>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</si>
  <si>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</si>
  <si>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</si>
  <si>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</si>
  <si>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</si>
  <si>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</si>
  <si>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</si>
  <si>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</si>
  <si>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</si>
  <si>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</si>
  <si>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</si>
  <si>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</si>
  <si>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</si>
  <si>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</si>
  <si>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</si>
  <si>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</si>
  <si>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</si>
  <si>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</si>
  <si>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</si>
  <si>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</si>
  <si>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</si>
  <si>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</si>
  <si>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</si>
  <si>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</si>
  <si>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</si>
  <si>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</si>
  <si>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</si>
  <si>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</si>
  <si>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</si>
  <si>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</si>
  <si>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</si>
  <si>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</si>
  <si>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</si>
  <si>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</si>
  <si>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</si>
  <si>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</si>
  <si>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</si>
  <si>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</si>
  <si>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</si>
  <si>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</si>
  <si>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</si>
  <si>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</si>
  <si>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</si>
  <si>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</si>
  <si>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</si>
  <si>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</si>
  <si>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</si>
  <si>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</si>
  <si>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</si>
  <si>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</si>
  <si>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</si>
  <si>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</si>
  <si>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</si>
  <si>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</si>
  <si>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</si>
  <si>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</si>
  <si>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</si>
  <si>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</si>
  <si>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</si>
  <si>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</si>
  <si>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</si>
  <si>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</si>
  <si>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</si>
  <si>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</si>
  <si>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</si>
  <si>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</si>
  <si>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</si>
  <si>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</si>
  <si>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</si>
  <si>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</si>
  <si>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</si>
  <si>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</si>
  <si>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</si>
  <si>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</si>
  <si>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</si>
  <si>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</si>
  <si>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</si>
  <si>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</si>
  <si>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</si>
  <si>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</si>
  <si>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</si>
  <si>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</si>
  <si>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</si>
  <si>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</si>
  <si>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</si>
  <si>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</si>
  <si>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</si>
  <si>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</si>
  <si>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</si>
  <si>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</si>
  <si>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</si>
  <si>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</si>
  <si>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</si>
  <si>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</si>
  <si>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</si>
  <si>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</si>
  <si>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</si>
  <si>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</si>
  <si>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</si>
  <si>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</si>
  <si>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</si>
  <si>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</si>
  <si>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</si>
  <si>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</si>
  <si>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</si>
  <si>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</si>
  <si>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</si>
  <si>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</si>
  <si>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</si>
  <si>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</si>
  <si>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</si>
  <si>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</si>
  <si>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</si>
  <si>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</si>
  <si>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</si>
  <si>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</si>
  <si>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</si>
  <si>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</si>
  <si>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</si>
  <si>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</si>
  <si>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</si>
  <si>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</si>
  <si>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</si>
  <si>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</si>
  <si>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</si>
  <si>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</si>
  <si>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</si>
  <si>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</si>
  <si>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</si>
  <si>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</si>
  <si>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</si>
  <si>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</si>
  <si>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</si>
  <si>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</si>
  <si>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</si>
  <si>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</si>
  <si>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</si>
  <si>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</si>
  <si>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</si>
  <si>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</si>
  <si>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</si>
  <si>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</si>
  <si>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</si>
  <si>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</si>
  <si>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</si>
  <si>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</si>
  <si>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</si>
  <si>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</si>
  <si>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</si>
  <si>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</si>
  <si>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</si>
  <si>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</si>
  <si>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</si>
  <si>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</si>
  <si>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</si>
  <si>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</si>
  <si>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</si>
  <si>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</si>
  <si>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</si>
  <si>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</si>
  <si>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</si>
  <si>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</si>
  <si>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</si>
  <si>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</si>
  <si>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</si>
  <si>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</si>
  <si>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</si>
  <si>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</si>
  <si>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</si>
  <si>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</si>
  <si>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</si>
  <si>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</si>
  <si>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</si>
  <si>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</si>
  <si>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</si>
  <si>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</si>
  <si>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</si>
  <si>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</si>
  <si>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</si>
  <si>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</si>
  <si>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</si>
  <si>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</si>
  <si>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</si>
  <si>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</si>
  <si>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</si>
  <si>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</si>
  <si>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</si>
  <si>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</si>
  <si>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</si>
  <si>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</si>
  <si>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</si>
  <si>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</si>
  <si>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</si>
  <si>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</si>
  <si>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</si>
  <si>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</si>
  <si>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</si>
  <si>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</si>
  <si>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</si>
  <si>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</si>
  <si>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</si>
  <si>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</si>
  <si>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</si>
  <si>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</si>
  <si>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</si>
  <si>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</si>
  <si>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</si>
  <si>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</si>
  <si>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</si>
  <si>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</si>
  <si>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</si>
  <si>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</si>
  <si>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</si>
  <si>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</si>
  <si>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</si>
  <si>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</si>
  <si>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</si>
  <si>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</si>
  <si>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</si>
  <si>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</si>
  <si>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</si>
  <si>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</si>
  <si>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</si>
  <si>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</si>
  <si>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</si>
  <si>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</si>
  <si>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</si>
  <si>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</si>
  <si>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</si>
  <si>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</si>
  <si>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</si>
  <si>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</si>
  <si>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</si>
  <si>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</si>
  <si>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</si>
  <si>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</si>
  <si>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</si>
  <si>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</si>
  <si>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</si>
  <si>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</si>
  <si>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</si>
  <si>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</si>
  <si>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</si>
  <si>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</si>
  <si>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</si>
  <si>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</si>
  <si>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</si>
  <si>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</si>
  <si>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</si>
  <si>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</si>
  <si>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</si>
  <si>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</si>
  <si>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</si>
  <si>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</si>
  <si>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</si>
  <si>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</si>
  <si>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</si>
  <si>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</si>
  <si>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</si>
  <si>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</si>
  <si>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</si>
  <si>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</si>
  <si>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</si>
  <si>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</si>
  <si>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</si>
  <si>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</si>
  <si>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</si>
  <si>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</si>
  <si>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</si>
  <si>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</si>
  <si>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</si>
  <si>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</si>
  <si>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</si>
  <si>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</si>
  <si>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</si>
  <si>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</si>
  <si>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</si>
  <si>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</si>
  <si>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</si>
  <si>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</si>
  <si>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</si>
  <si>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</si>
  <si>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</si>
  <si>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</si>
  <si>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</si>
  <si>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</si>
  <si>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</si>
  <si>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</si>
  <si>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</si>
  <si>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</si>
  <si>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</si>
  <si>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</si>
  <si>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</si>
  <si>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</si>
  <si>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</si>
  <si>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</si>
  <si>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</si>
  <si>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</si>
  <si>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</si>
  <si>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</si>
  <si>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</si>
  <si>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</si>
  <si>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</si>
  <si>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</si>
  <si>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</si>
  <si>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</si>
  <si>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</si>
  <si>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</si>
  <si>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</si>
  <si>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</si>
  <si>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</si>
  <si>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</si>
  <si>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</si>
  <si>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</si>
  <si>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</si>
  <si>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</si>
  <si>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</si>
  <si>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</si>
  <si>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</si>
  <si>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</si>
  <si>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</si>
  <si>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</si>
  <si>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</si>
  <si>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</si>
  <si>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</si>
  <si>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</si>
  <si>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</si>
  <si>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</si>
  <si>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</si>
  <si>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</si>
  <si>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</si>
  <si>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</si>
  <si>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</si>
  <si>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</si>
  <si>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</si>
  <si>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</si>
  <si>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</si>
  <si>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</si>
  <si>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</si>
  <si>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</si>
  <si>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</si>
  <si>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</si>
  <si>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</si>
  <si>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</si>
  <si>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</si>
  <si>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</si>
  <si>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</si>
  <si>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</si>
  <si>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</si>
  <si>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</si>
  <si>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</si>
  <si>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</si>
  <si>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</si>
  <si>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</si>
  <si>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</si>
  <si>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</si>
  <si>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</si>
  <si>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</si>
  <si>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</si>
  <si>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</si>
  <si>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</si>
  <si>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</si>
  <si>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</si>
  <si>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</si>
  <si>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</si>
  <si>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</si>
  <si>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</si>
  <si>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</si>
  <si>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</si>
  <si>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</si>
  <si>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</si>
  <si>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</si>
  <si>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</si>
  <si>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</si>
  <si>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</si>
  <si>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</si>
  <si>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</si>
  <si>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</si>
  <si>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</si>
  <si>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</si>
  <si>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</si>
  <si>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</si>
  <si>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</si>
  <si>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</si>
  <si>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</si>
  <si>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</si>
  <si>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</si>
  <si>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</si>
  <si>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</si>
  <si>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</si>
  <si>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</si>
  <si>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</si>
  <si>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</si>
  <si>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</si>
  <si>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</si>
  <si>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</si>
  <si>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</si>
  <si>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</si>
  <si>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</si>
  <si>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</si>
  <si>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</si>
  <si>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</si>
  <si>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</si>
  <si>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</si>
  <si>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</si>
  <si>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</si>
  <si>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</si>
  <si>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</si>
  <si>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</si>
  <si>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</si>
  <si>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</si>
  <si>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</si>
  <si>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</si>
  <si>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</si>
  <si>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</si>
  <si>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</si>
  <si>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</si>
  <si>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</si>
  <si>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</si>
  <si>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</si>
  <si>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</si>
  <si>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</si>
  <si>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</si>
  <si>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</si>
  <si>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</si>
  <si>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</si>
  <si>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</si>
  <si>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</si>
  <si>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</si>
  <si>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</si>
  <si>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</si>
  <si>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</si>
  <si>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</si>
  <si>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</si>
  <si>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</si>
  <si>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</si>
  <si>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</si>
  <si>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</si>
  <si>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</si>
  <si>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</si>
  <si>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</si>
  <si>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</si>
  <si>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</si>
  <si>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</si>
  <si>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</si>
  <si>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</si>
  <si>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</si>
  <si>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</si>
  <si>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</si>
  <si>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</si>
  <si>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</si>
  <si>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</si>
  <si>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</si>
  <si>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</si>
  <si>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</si>
  <si>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</si>
  <si>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</si>
  <si>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</si>
  <si>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</si>
  <si>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</si>
  <si>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</si>
  <si>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</si>
  <si>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</si>
  <si>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</si>
  <si>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</si>
  <si>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</si>
  <si>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</si>
  <si>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</si>
  <si>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</si>
  <si>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</si>
  <si>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</si>
  <si>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</si>
  <si>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</si>
  <si>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</si>
  <si>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</si>
  <si>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</si>
  <si>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</si>
  <si>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</si>
  <si>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</si>
  <si>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</si>
  <si>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</si>
  <si>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</si>
  <si>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</si>
  <si>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</si>
  <si>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</si>
  <si>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</si>
  <si>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</si>
  <si>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</si>
  <si>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</si>
  <si>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</si>
  <si>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</si>
  <si>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</si>
  <si>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</si>
  <si>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</si>
  <si>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</si>
  <si>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</si>
  <si>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</si>
  <si>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</si>
  <si>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</si>
  <si>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</si>
  <si>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</si>
  <si>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</si>
  <si>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</si>
  <si>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</si>
  <si>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</si>
  <si>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</si>
  <si>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</si>
  <si>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</si>
  <si>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</si>
  <si>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</si>
  <si>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</si>
  <si>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</si>
  <si>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</si>
  <si>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</si>
  <si>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</si>
  <si>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</si>
  <si>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</si>
  <si>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</si>
  <si>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</si>
  <si>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</si>
  <si>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</si>
  <si>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</si>
  <si>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</si>
  <si>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</si>
  <si>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</si>
  <si>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</si>
  <si>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</si>
  <si>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</si>
  <si>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</si>
  <si>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</si>
  <si>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</si>
  <si>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</si>
  <si>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</si>
  <si>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</si>
  <si>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</si>
  <si>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</si>
  <si>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</si>
  <si>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</si>
  <si>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</si>
  <si>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</si>
  <si>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</si>
  <si>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</si>
  <si>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</si>
  <si>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</si>
  <si>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</si>
  <si>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</si>
  <si>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</si>
  <si>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</si>
  <si>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</si>
  <si>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</si>
  <si>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</si>
  <si>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</si>
  <si>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</si>
  <si>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</si>
  <si>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</si>
  <si>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</si>
  <si>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</si>
  <si>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</si>
  <si>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</si>
  <si>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</si>
  <si>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</si>
  <si>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</si>
  <si>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</si>
  <si>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</si>
  <si>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</si>
  <si>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</si>
  <si>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</si>
  <si>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</si>
  <si>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</si>
  <si>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</si>
  <si>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</si>
  <si>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</si>
  <si>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</si>
  <si>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</si>
  <si>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</si>
  <si>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</si>
  <si>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</si>
  <si>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</si>
  <si>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</si>
  <si>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</si>
  <si>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</si>
  <si>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</si>
  <si>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</si>
  <si>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</si>
  <si>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</si>
  <si>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</si>
  <si>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</si>
  <si>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</si>
  <si>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</si>
  <si>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</si>
  <si>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</si>
  <si>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</si>
  <si>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</si>
  <si>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</si>
  <si>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</si>
  <si>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</si>
  <si>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</si>
  <si>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</si>
  <si>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</si>
  <si>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</si>
  <si>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</si>
  <si>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</si>
  <si>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</si>
  <si>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</si>
  <si>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</si>
  <si>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</si>
  <si>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</si>
  <si>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</si>
  <si>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</si>
  <si>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</si>
  <si>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</si>
  <si>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</si>
  <si>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</si>
  <si>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</si>
  <si>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</si>
  <si>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</si>
  <si>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</si>
  <si>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</si>
  <si>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</si>
  <si>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</si>
  <si>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</si>
  <si>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</si>
  <si>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</si>
  <si>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</si>
  <si>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</si>
  <si>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</si>
  <si>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</si>
  <si>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</si>
  <si>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</si>
  <si>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</si>
  <si>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</si>
  <si>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</si>
  <si>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</si>
  <si>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</si>
  <si>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</si>
  <si>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</si>
  <si>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</si>
  <si>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</si>
  <si>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</si>
  <si>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</si>
  <si>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</si>
  <si>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</si>
  <si>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</si>
  <si>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</si>
  <si>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</si>
  <si>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</si>
  <si>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</si>
  <si>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</si>
  <si>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</si>
  <si>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</si>
  <si>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</si>
  <si>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</si>
  <si>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</si>
  <si>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</si>
  <si>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</si>
  <si>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</si>
  <si>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</si>
  <si>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</si>
  <si>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</si>
  <si>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</si>
  <si>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</si>
  <si>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</si>
  <si>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</si>
  <si>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</si>
  <si>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</si>
  <si>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</si>
  <si>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</si>
  <si>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</si>
  <si>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</si>
  <si>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</si>
  <si>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</si>
  <si>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</si>
  <si>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</si>
  <si>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</si>
  <si>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</si>
  <si>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</si>
  <si>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</si>
  <si>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</si>
  <si>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</si>
  <si>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</si>
  <si>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</si>
  <si>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</si>
  <si>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</si>
  <si>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</si>
  <si>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</si>
  <si>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</si>
  <si>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</si>
  <si>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</si>
  <si>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</si>
  <si>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</si>
  <si>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</si>
  <si>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</si>
  <si>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</si>
  <si>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</si>
  <si>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</si>
  <si>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</si>
  <si>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</si>
  <si>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</si>
  <si>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</si>
  <si>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</si>
  <si>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</si>
  <si>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</si>
  <si>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</si>
  <si>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</si>
  <si>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</si>
  <si>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</si>
  <si>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</si>
  <si>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</si>
  <si>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</si>
  <si>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</si>
  <si>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</si>
  <si>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</si>
  <si>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</si>
  <si>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</si>
  <si>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</si>
  <si>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</si>
  <si>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</si>
  <si>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</si>
  <si>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</si>
  <si>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</si>
  <si>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</si>
  <si>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</si>
  <si>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</si>
  <si>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</si>
  <si>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</si>
  <si>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</si>
  <si>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</si>
  <si>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</si>
  <si>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</si>
  <si>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</si>
  <si>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</si>
  <si>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</si>
  <si>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</si>
  <si>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</si>
  <si>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</si>
  <si>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</si>
  <si>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</si>
  <si>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</si>
  <si>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</si>
  <si>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</si>
  <si>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</si>
  <si>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</si>
  <si>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</si>
  <si>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</si>
  <si>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</si>
  <si>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</si>
  <si>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</si>
  <si>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</si>
  <si>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</si>
  <si>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</si>
  <si>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</si>
  <si>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</si>
  <si>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</si>
  <si>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</si>
  <si>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</si>
  <si>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</si>
  <si>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</si>
  <si>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</si>
  <si>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</si>
  <si>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</si>
  <si>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</si>
  <si>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</si>
  <si>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</si>
  <si>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</si>
  <si>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</si>
  <si>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</si>
  <si>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</si>
  <si>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</si>
  <si>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</si>
  <si>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</si>
  <si>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</si>
  <si>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</si>
  <si>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</si>
  <si>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</si>
  <si>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</si>
  <si>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</si>
  <si>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</si>
  <si>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</si>
  <si>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</si>
  <si>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</si>
  <si>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</si>
  <si>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</si>
  <si>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</si>
  <si>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</si>
  <si>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</si>
  <si>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</si>
  <si>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</si>
  <si>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</si>
  <si>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</si>
  <si>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</si>
  <si>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</si>
  <si>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</si>
  <si>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</si>
  <si>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</si>
  <si>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</si>
  <si>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</si>
  <si>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</si>
  <si>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</si>
  <si>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</si>
  <si>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</si>
  <si>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</si>
  <si>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</si>
  <si>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</si>
  <si>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</si>
  <si>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</si>
  <si>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</si>
  <si>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</si>
  <si>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</si>
  <si>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</si>
  <si>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</si>
  <si>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</si>
  <si>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</si>
  <si>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</si>
  <si>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</si>
  <si>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</si>
  <si>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</si>
  <si>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</si>
  <si>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</si>
  <si>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</si>
  <si>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</si>
  <si>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</si>
  <si>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</si>
  <si>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</si>
  <si>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</si>
  <si>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</si>
  <si>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</si>
  <si>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</si>
  <si>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</si>
  <si>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</si>
  <si>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</si>
  <si>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</si>
  <si>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</si>
  <si>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</si>
  <si>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</si>
  <si>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</si>
  <si>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</si>
  <si>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</si>
  <si>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</si>
  <si>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</si>
  <si>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</si>
  <si>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</si>
  <si>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</si>
  <si>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</si>
  <si>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</si>
  <si>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</si>
  <si>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</si>
  <si>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</si>
  <si>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</si>
  <si>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</si>
  <si>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</si>
  <si>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</si>
  <si>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</si>
  <si>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</si>
  <si>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</si>
  <si>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</si>
  <si>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</si>
  <si>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</si>
  <si>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</si>
  <si>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</si>
  <si>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</si>
  <si>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</si>
  <si>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</si>
  <si>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</si>
  <si>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</si>
  <si>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</si>
  <si>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</si>
  <si>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</si>
  <si>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</si>
  <si>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</si>
  <si>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</si>
  <si>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</si>
  <si>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</si>
  <si>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</si>
  <si>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</si>
  <si>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</si>
  <si>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</si>
  <si>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</si>
  <si>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</si>
  <si>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</si>
  <si>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</si>
  <si>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</si>
  <si>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</si>
  <si>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</si>
  <si>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</si>
  <si>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</si>
  <si>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</si>
  <si>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</si>
  <si>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</si>
  <si>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</si>
  <si>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</si>
  <si>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</si>
  <si>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</si>
  <si>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</si>
  <si>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</si>
  <si>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</si>
  <si>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</si>
  <si>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</si>
  <si>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</si>
  <si>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</si>
  <si>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</si>
  <si>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</si>
  <si>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</si>
  <si>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</si>
  <si>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</si>
  <si>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</si>
  <si>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</si>
  <si>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</si>
  <si>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</si>
  <si>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</si>
  <si>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</si>
  <si>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</si>
  <si>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</si>
  <si>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</si>
  <si>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</si>
  <si>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</si>
  <si>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</si>
  <si>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</si>
  <si>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</si>
  <si>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</si>
  <si>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</si>
  <si>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</si>
  <si>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</si>
  <si>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</si>
  <si>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</si>
  <si>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</si>
  <si>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</si>
  <si>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</si>
  <si>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</si>
  <si>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</si>
  <si>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</si>
  <si>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</si>
  <si>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</si>
  <si>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</si>
  <si>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</si>
  <si>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</si>
  <si>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</si>
  <si>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</si>
  <si>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</si>
  <si>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</si>
  <si>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</si>
  <si>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</si>
  <si>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</si>
  <si>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</si>
  <si>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</si>
  <si>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</si>
  <si>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</si>
  <si>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</si>
  <si>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</si>
  <si>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</si>
  <si>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</si>
  <si>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</si>
  <si>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</si>
  <si>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</si>
  <si>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</si>
  <si>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</si>
  <si>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</si>
  <si>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</si>
  <si>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</si>
  <si>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</si>
  <si>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</si>
  <si>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</si>
  <si>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</si>
  <si>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</si>
  <si>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</si>
  <si>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</si>
  <si>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</si>
  <si>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</si>
  <si>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</si>
  <si>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</si>
  <si>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</si>
  <si>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</si>
  <si>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</si>
  <si>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</si>
  <si>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</si>
  <si>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</si>
  <si>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</si>
  <si>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</si>
  <si>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</si>
  <si>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</si>
  <si>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</si>
  <si>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</si>
  <si>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</si>
  <si>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</si>
  <si>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</si>
  <si>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</si>
  <si>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</si>
  <si>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</si>
  <si>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</si>
  <si>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</si>
  <si>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</si>
  <si>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</si>
  <si>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</si>
  <si>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</si>
  <si>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</si>
  <si>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</si>
  <si>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</si>
  <si>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</si>
  <si>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</si>
  <si>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</si>
  <si>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</si>
  <si>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</si>
  <si>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</si>
  <si>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</si>
  <si>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</si>
  <si>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</si>
  <si>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</si>
  <si>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</si>
  <si>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</si>
  <si>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</si>
  <si>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</si>
  <si>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</si>
  <si>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</si>
  <si>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</si>
  <si>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</si>
  <si>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</si>
  <si>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</si>
  <si>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</si>
  <si>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</si>
  <si>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</si>
  <si>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</si>
  <si>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</si>
  <si>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</si>
  <si>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</si>
  <si>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</si>
  <si>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</si>
  <si>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</si>
  <si>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</si>
  <si>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</si>
  <si>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</si>
  <si>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</si>
  <si>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</si>
  <si>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</si>
  <si>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</si>
  <si>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</si>
  <si>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</si>
  <si>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</si>
  <si>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</si>
  <si>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</si>
  <si>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</si>
  <si>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</si>
  <si>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</si>
  <si>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</si>
  <si>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</si>
  <si>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</si>
  <si>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</si>
  <si>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</si>
  <si>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</si>
  <si>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</si>
  <si>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</si>
  <si>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</si>
  <si>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</si>
  <si>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</si>
  <si>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</si>
  <si>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</si>
  <si>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</si>
  <si>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</si>
  <si>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</si>
  <si>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</si>
  <si>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</si>
  <si>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</si>
  <si>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</si>
  <si>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</si>
  <si>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</si>
  <si>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</si>
  <si>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</si>
  <si>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</si>
  <si>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</si>
  <si>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</si>
  <si>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</si>
  <si>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</si>
  <si>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</si>
  <si>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</si>
  <si>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</si>
  <si>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</si>
  <si>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</si>
  <si>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</si>
  <si>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</si>
  <si>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</si>
  <si>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</si>
  <si>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</si>
  <si>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</si>
  <si>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</si>
  <si>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</si>
  <si>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</si>
  <si>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</si>
  <si>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</si>
  <si>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</si>
  <si>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</si>
  <si>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</si>
  <si>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</si>
  <si>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</si>
  <si>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</si>
  <si>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</si>
  <si>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</si>
  <si>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</si>
  <si>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</si>
  <si>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</si>
  <si>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</si>
  <si>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</si>
  <si>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</si>
  <si>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</si>
  <si>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</si>
  <si>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</si>
  <si>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</si>
  <si>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</si>
  <si>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</si>
  <si>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</si>
  <si>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</si>
  <si>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</si>
  <si>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</si>
  <si>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</si>
  <si>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</si>
  <si>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</si>
  <si>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</si>
  <si>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</si>
  <si>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</si>
  <si>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</si>
  <si>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</si>
  <si>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</si>
  <si>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</si>
  <si>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</si>
  <si>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</si>
  <si>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</si>
  <si>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</si>
  <si>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</si>
  <si>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</si>
  <si>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</si>
  <si>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</si>
  <si>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</si>
  <si>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</si>
  <si>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</si>
  <si>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</si>
  <si>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</si>
  <si>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</si>
  <si>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</si>
  <si>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</si>
  <si>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</si>
  <si>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</si>
  <si>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</si>
  <si>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</si>
  <si>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</si>
  <si>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</si>
  <si>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</si>
  <si>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</si>
  <si>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</si>
  <si>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</si>
  <si>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</si>
  <si>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</si>
  <si>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</si>
  <si>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</si>
  <si>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</si>
  <si>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</si>
  <si>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</si>
  <si>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</si>
  <si>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</si>
  <si>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</si>
  <si>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</si>
  <si>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</si>
  <si>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</si>
  <si>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</si>
  <si>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</si>
  <si>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</si>
  <si>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</si>
  <si>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</si>
  <si>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</si>
  <si>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</si>
  <si>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</si>
  <si>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</si>
  <si>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</si>
  <si>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</si>
  <si>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</si>
  <si>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</si>
  <si>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</si>
  <si>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</si>
  <si>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</si>
  <si>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</si>
  <si>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</si>
  <si>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</si>
  <si>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</si>
  <si>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</si>
  <si>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</si>
  <si>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</si>
  <si>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</si>
  <si>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</si>
  <si>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</si>
  <si>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</si>
  <si>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</si>
  <si>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</si>
  <si>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</si>
  <si>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</si>
  <si>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</si>
  <si>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</si>
  <si>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</si>
  <si>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</si>
  <si>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</si>
  <si>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</si>
  <si>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</si>
  <si>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</si>
  <si>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</si>
  <si>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</si>
  <si>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</si>
  <si>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</si>
  <si>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</si>
  <si>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</si>
  <si>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</si>
  <si>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</si>
  <si>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</si>
  <si>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</si>
  <si>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</si>
  <si>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</si>
  <si>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</si>
  <si>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</si>
  <si>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</si>
  <si>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</si>
  <si>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</si>
  <si>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</si>
  <si>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</si>
  <si>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</si>
  <si>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</si>
  <si>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</si>
  <si>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</si>
  <si>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</si>
  <si>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</si>
  <si>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</si>
  <si>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</si>
  <si>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</si>
  <si>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</si>
  <si>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</si>
  <si>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</si>
  <si>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</si>
  <si>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</si>
  <si>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</si>
  <si>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</si>
  <si>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</si>
  <si>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</si>
  <si>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</si>
  <si>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</si>
  <si>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</si>
  <si>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</si>
  <si>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</si>
  <si>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</si>
  <si>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</si>
  <si>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</si>
  <si>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</si>
  <si>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</si>
  <si>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</si>
  <si>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</si>
  <si>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</si>
  <si>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</si>
  <si>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</si>
  <si>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</si>
  <si>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</si>
  <si>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</si>
  <si>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</si>
  <si>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</si>
  <si>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</si>
  <si>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</si>
  <si>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</si>
  <si>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</si>
  <si>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</si>
  <si>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</si>
  <si>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</si>
  <si>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</si>
  <si>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</si>
  <si>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</si>
  <si>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</si>
  <si>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</si>
  <si>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</si>
  <si>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</si>
  <si>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</si>
  <si>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</si>
  <si>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</si>
  <si>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</si>
  <si>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</si>
  <si>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</si>
  <si>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</si>
  <si>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</si>
  <si>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</si>
  <si>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</si>
  <si>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</si>
  <si>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</si>
  <si>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</si>
  <si>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</si>
  <si>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</si>
  <si>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</si>
  <si>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</si>
  <si>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</si>
  <si>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</si>
  <si>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</si>
  <si>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</si>
  <si>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</si>
  <si>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</si>
  <si>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</si>
  <si>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</si>
  <si>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</si>
  <si>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</si>
  <si>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</si>
  <si>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</si>
  <si>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</si>
  <si>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</si>
  <si>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</si>
  <si>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</si>
  <si>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</si>
  <si>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</si>
  <si>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</si>
  <si>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</si>
  <si>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</si>
  <si>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</si>
  <si>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</si>
  <si>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</si>
  <si>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</si>
  <si>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</si>
  <si>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</si>
  <si>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</si>
  <si>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</si>
  <si>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</si>
  <si>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</si>
  <si>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</si>
  <si>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</si>
  <si>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</si>
  <si>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</si>
  <si>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</si>
  <si>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</si>
  <si>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</si>
  <si>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</si>
  <si>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</si>
  <si>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</si>
  <si>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</si>
  <si>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</si>
  <si>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</si>
  <si>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</si>
  <si>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</si>
  <si>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</si>
  <si>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</si>
  <si>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</si>
  <si>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</si>
  <si>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</si>
  <si>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</si>
  <si>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</si>
  <si>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</si>
  <si>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</si>
  <si>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</si>
  <si>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</si>
  <si>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</si>
  <si>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</si>
  <si>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</si>
  <si>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</si>
  <si>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</si>
  <si>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</si>
  <si>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</si>
  <si>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</si>
  <si>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</si>
  <si>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</si>
  <si>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</si>
  <si>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</si>
  <si>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</si>
  <si>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</si>
  <si>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</si>
  <si>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</si>
  <si>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</si>
  <si>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</si>
  <si>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</si>
  <si>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</si>
  <si>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</si>
  <si>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</si>
  <si>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</si>
  <si>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</si>
  <si>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</si>
  <si>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</si>
  <si>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</si>
  <si>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</si>
  <si>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</si>
  <si>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</si>
  <si>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</si>
  <si>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</si>
  <si>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</si>
  <si>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</si>
  <si>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</si>
  <si>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</si>
  <si>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</si>
  <si>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</si>
  <si>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</si>
  <si>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</si>
  <si>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</si>
  <si>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</si>
  <si>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</si>
  <si>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</si>
  <si>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</si>
  <si>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</si>
  <si>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</si>
  <si>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</si>
  <si>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</si>
  <si>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</si>
  <si>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</si>
  <si>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</si>
  <si>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</si>
  <si>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</si>
  <si>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</si>
  <si>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</si>
  <si>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</si>
  <si>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</si>
  <si>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</si>
  <si>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</si>
  <si>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</si>
  <si>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</si>
  <si>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</si>
  <si>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</si>
  <si>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</si>
  <si>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</si>
  <si>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</si>
  <si>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</si>
  <si>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</si>
  <si>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</si>
  <si>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</si>
  <si>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</si>
  <si>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</si>
  <si>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</si>
  <si>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</si>
  <si>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</si>
  <si>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</si>
  <si>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</si>
  <si>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</si>
  <si>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</si>
  <si>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</si>
  <si>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</si>
  <si>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</si>
  <si>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</si>
  <si>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</si>
  <si>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</si>
  <si>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</si>
  <si>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</si>
  <si>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</si>
  <si>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</si>
  <si>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</si>
  <si>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</si>
  <si>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</si>
  <si>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</si>
  <si>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</si>
  <si>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</si>
  <si>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</si>
  <si>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</si>
  <si>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</si>
  <si>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</si>
  <si>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</si>
  <si>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</si>
  <si>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</si>
  <si>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</si>
  <si>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</si>
  <si>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</si>
  <si>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</si>
  <si>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</si>
  <si>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</si>
  <si>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</si>
  <si>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</si>
  <si>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</si>
  <si>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</si>
  <si>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</si>
  <si>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</si>
  <si>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</si>
  <si>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</si>
  <si>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</si>
  <si>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</si>
  <si>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</si>
  <si>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</si>
  <si>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</si>
  <si>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</si>
  <si>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</si>
  <si>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</si>
  <si>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</si>
  <si>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</si>
  <si>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</si>
  <si>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</si>
  <si>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</si>
  <si>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</si>
  <si>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</si>
  <si>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</si>
  <si>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</si>
  <si>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</si>
  <si>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</si>
  <si>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</si>
  <si>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</si>
  <si>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</si>
  <si>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</si>
  <si>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</si>
  <si>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</si>
  <si>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</si>
  <si>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</si>
  <si>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</si>
  <si>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</si>
  <si>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</si>
  <si>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</si>
  <si>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</si>
  <si>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</si>
  <si>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</si>
  <si>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</si>
  <si>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</si>
  <si>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</si>
  <si>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</si>
  <si>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</si>
  <si>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</si>
  <si>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</si>
  <si>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</si>
  <si>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</si>
  <si>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</si>
  <si>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</si>
  <si>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</si>
  <si>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</si>
  <si>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</si>
  <si>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</si>
  <si>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</si>
  <si>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</si>
  <si>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</si>
  <si>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</si>
  <si>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</si>
  <si>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</si>
  <si>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</si>
  <si>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</si>
  <si>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</si>
  <si>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</si>
  <si>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</si>
  <si>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</si>
  <si>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</si>
  <si>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</si>
  <si>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</si>
  <si>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</si>
  <si>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</si>
  <si>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</si>
  <si>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</si>
  <si>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</si>
  <si>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</si>
  <si>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</si>
  <si>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</si>
  <si>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</si>
  <si>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</si>
  <si>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</si>
  <si>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</si>
  <si>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</si>
  <si>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</si>
  <si>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</si>
  <si>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</si>
  <si>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</si>
  <si>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</si>
  <si>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</si>
  <si>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</si>
  <si>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</si>
  <si>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</si>
  <si>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</si>
  <si>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</si>
  <si>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</si>
  <si>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</si>
  <si>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</si>
  <si>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</si>
  <si>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</si>
  <si>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</si>
  <si>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</si>
  <si>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</si>
  <si>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</si>
  <si>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</si>
  <si>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</si>
  <si>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</si>
  <si>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</si>
  <si>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</si>
  <si>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</si>
  <si>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</si>
  <si>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</si>
  <si>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</si>
  <si>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</si>
  <si>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</si>
  <si>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</si>
  <si>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</si>
  <si>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</si>
  <si>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</si>
  <si>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</si>
  <si>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</si>
  <si>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</si>
  <si>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</si>
  <si>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</si>
  <si>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</si>
  <si>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</si>
  <si>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</si>
  <si>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</si>
  <si>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</si>
  <si>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</si>
  <si>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</si>
  <si>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</si>
  <si>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</si>
  <si>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</si>
  <si>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</si>
  <si>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</si>
  <si>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</si>
  <si>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</si>
  <si>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</si>
  <si>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</si>
  <si>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</si>
  <si>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</si>
  <si>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</si>
  <si>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</si>
  <si>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</si>
  <si>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</si>
  <si>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</si>
  <si>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</si>
  <si>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</si>
  <si>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</si>
  <si>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</si>
  <si>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</si>
  <si>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</si>
  <si>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</si>
  <si>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</si>
  <si>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</si>
  <si>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</si>
  <si>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</si>
  <si>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</si>
  <si>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</si>
  <si>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</si>
  <si>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</si>
  <si>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</si>
  <si>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</si>
  <si>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</si>
  <si>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</si>
  <si>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</si>
  <si>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</si>
  <si>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</si>
  <si>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</si>
  <si>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</si>
  <si>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</si>
  <si>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</si>
  <si>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</si>
  <si>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</si>
  <si>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</si>
  <si>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</si>
  <si>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</si>
  <si>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</si>
  <si>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</si>
  <si>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</si>
  <si>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</si>
  <si>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</si>
  <si>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</si>
  <si>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</si>
  <si>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</si>
  <si>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</si>
  <si>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</si>
  <si>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</si>
  <si>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</si>
  <si>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</si>
  <si>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</si>
  <si>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</si>
  <si>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</si>
  <si>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</si>
  <si>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</si>
  <si>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</si>
  <si>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</si>
  <si>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</si>
  <si>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</si>
  <si>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</si>
  <si>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</si>
  <si>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</si>
  <si>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</si>
  <si>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</si>
  <si>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</si>
  <si>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</si>
  <si>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</si>
  <si>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</si>
  <si>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</si>
  <si>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</si>
  <si>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</si>
  <si>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</si>
  <si>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</si>
  <si>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</si>
  <si>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</si>
  <si>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</si>
  <si>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</si>
  <si>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</si>
  <si>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</si>
  <si>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</si>
  <si>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</si>
  <si>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</si>
  <si>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</si>
  <si>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</si>
  <si>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</si>
  <si>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</si>
  <si>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</si>
  <si>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</si>
  <si>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</si>
  <si>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</si>
  <si>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</si>
  <si>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</si>
  <si>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</si>
  <si>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</si>
  <si>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</si>
  <si>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</si>
  <si>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</si>
  <si>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</si>
  <si>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</si>
  <si>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</si>
  <si>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</si>
  <si>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</si>
  <si>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</si>
  <si>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</si>
  <si>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</si>
  <si>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</si>
  <si>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</si>
  <si>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</si>
  <si>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</si>
  <si>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</si>
  <si>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</si>
  <si>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</si>
  <si>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</si>
  <si>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</si>
  <si>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</si>
  <si>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</si>
  <si>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</si>
  <si>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</si>
  <si>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</si>
  <si>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</si>
  <si>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</si>
  <si>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</si>
  <si>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</si>
  <si>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</si>
  <si>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</si>
  <si>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</si>
  <si>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</si>
  <si>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</si>
  <si>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</si>
  <si>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</si>
  <si>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</si>
  <si>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</si>
  <si>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</si>
  <si>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</si>
  <si>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</si>
  <si>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</si>
  <si>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</si>
  <si>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</si>
  <si>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</si>
  <si>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</si>
  <si>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</si>
  <si>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</si>
  <si>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</si>
  <si>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</si>
  <si>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</si>
  <si>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</si>
  <si>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</si>
  <si>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</si>
  <si>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</si>
  <si>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</si>
  <si>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</si>
  <si>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</si>
  <si>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</si>
  <si>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</si>
  <si>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</si>
  <si>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</si>
  <si>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</si>
  <si>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</si>
  <si>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</si>
  <si>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</si>
  <si>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</si>
  <si>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</si>
  <si>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</si>
  <si>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</si>
  <si>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</si>
  <si>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</si>
  <si>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</si>
  <si>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</si>
  <si>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</si>
  <si>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</si>
  <si>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</si>
  <si>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</si>
  <si>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</si>
  <si>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</si>
  <si>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</si>
  <si>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</si>
  <si>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</si>
  <si>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</si>
  <si>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</si>
  <si>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</si>
  <si>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</si>
  <si>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</si>
  <si>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</si>
  <si>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</si>
  <si>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</si>
  <si>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</si>
  <si>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</si>
  <si>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</si>
  <si>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</si>
  <si>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</si>
  <si>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</si>
  <si>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</si>
  <si>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</si>
  <si>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</si>
  <si>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</si>
  <si>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</si>
  <si>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</si>
  <si>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</si>
  <si>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</si>
  <si>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</si>
  <si>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</si>
  <si>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</si>
  <si>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</si>
  <si>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</si>
  <si>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</si>
  <si>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</si>
  <si>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</si>
  <si>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</si>
  <si>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</si>
  <si>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</si>
  <si>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</si>
  <si>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</si>
  <si>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</si>
  <si>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</si>
  <si>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</si>
  <si>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</si>
  <si>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</si>
  <si>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</si>
  <si>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</si>
  <si>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</si>
  <si>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</si>
  <si>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</si>
  <si>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</si>
  <si>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</si>
  <si>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</si>
  <si>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</si>
  <si>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</si>
  <si>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</si>
  <si>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</si>
  <si>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</si>
  <si>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</si>
  <si>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</si>
  <si>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</si>
  <si>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</si>
  <si>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</si>
  <si>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</si>
  <si>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</si>
  <si>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</si>
  <si>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</si>
  <si>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</si>
  <si>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</si>
  <si>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</si>
  <si>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</si>
  <si>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</si>
  <si>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</si>
  <si>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</si>
  <si>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</si>
  <si>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</si>
  <si>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</si>
  <si>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</si>
  <si>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</si>
  <si>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</si>
  <si>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</si>
  <si>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</si>
  <si>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</si>
  <si>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</si>
  <si>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</si>
  <si>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</si>
  <si>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</si>
  <si>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</si>
  <si>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</si>
  <si>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</si>
  <si>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</si>
  <si>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</si>
  <si>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</si>
  <si>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</si>
  <si>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</si>
  <si>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</si>
  <si>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</si>
  <si>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</si>
  <si>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</si>
  <si>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</si>
  <si>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</si>
  <si>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</si>
  <si>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</si>
  <si>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</si>
  <si>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</si>
  <si>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</si>
  <si>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</si>
  <si>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</si>
  <si>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</si>
  <si>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</si>
  <si>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</si>
  <si>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</si>
  <si>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</si>
  <si>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</si>
  <si>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</si>
  <si>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</si>
  <si>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</si>
  <si>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</si>
  <si>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</si>
  <si>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</si>
  <si>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</si>
  <si>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</si>
  <si>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</si>
  <si>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</si>
  <si>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</si>
  <si>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</si>
  <si>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</si>
  <si>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</si>
  <si>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</si>
  <si>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</si>
  <si>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</si>
  <si>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</si>
  <si>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</si>
  <si>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</si>
  <si>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</si>
  <si>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</si>
  <si>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</si>
  <si>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</si>
  <si>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</si>
  <si>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</si>
  <si>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</si>
  <si>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</si>
  <si>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</si>
  <si>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</si>
  <si>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</si>
  <si>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</si>
  <si>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</si>
  <si>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</si>
  <si>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</si>
  <si>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</si>
  <si>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</si>
  <si>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</si>
  <si>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</si>
  <si>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</si>
  <si>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</si>
  <si>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</si>
  <si>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</si>
  <si>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</si>
  <si>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</si>
  <si>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</si>
  <si>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</si>
  <si>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</si>
  <si>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</si>
  <si>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</si>
  <si>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</si>
  <si>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</si>
  <si>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</si>
  <si>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</si>
  <si>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</si>
  <si>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</si>
  <si>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</si>
  <si>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</si>
  <si>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</si>
  <si>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</si>
  <si>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</si>
  <si>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</si>
  <si>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</si>
  <si>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</si>
  <si>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</si>
  <si>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</si>
  <si>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</si>
  <si>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</si>
  <si>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</si>
  <si>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</si>
  <si>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</si>
  <si>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</si>
  <si>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</si>
  <si>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</si>
  <si>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</si>
  <si>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</si>
  <si>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</si>
  <si>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</si>
  <si>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</si>
  <si>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</si>
  <si>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</si>
  <si>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</si>
  <si>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</si>
  <si>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</si>
  <si>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</si>
  <si>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</si>
  <si>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</si>
  <si>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</si>
  <si>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</si>
  <si>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</si>
  <si>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</si>
  <si>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</si>
  <si>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</si>
  <si>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</si>
  <si>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</si>
  <si>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</si>
  <si>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</si>
  <si>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</si>
  <si>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</si>
  <si>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</si>
  <si>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</si>
  <si>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</si>
  <si>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</si>
  <si>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</si>
  <si>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</si>
  <si>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</si>
  <si>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</si>
  <si>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</si>
  <si>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</si>
  <si>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</si>
  <si>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</si>
  <si>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</si>
  <si>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</si>
  <si>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</si>
  <si>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</si>
  <si>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</si>
  <si>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</si>
  <si>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</si>
  <si>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</si>
  <si>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</si>
  <si>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</si>
  <si>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</si>
  <si>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</si>
  <si>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</si>
  <si>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</si>
  <si>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</si>
  <si>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</si>
  <si>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</si>
  <si>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</si>
  <si>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</si>
  <si>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</si>
  <si>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</si>
  <si>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</si>
  <si>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</si>
  <si>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</si>
  <si>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</si>
  <si>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</si>
  <si>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</si>
  <si>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</si>
  <si>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</si>
  <si>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</si>
  <si>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</si>
  <si>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</si>
  <si>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</si>
  <si>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</si>
  <si>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</si>
  <si>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</si>
  <si>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</si>
  <si>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</si>
  <si>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</si>
  <si>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</si>
  <si>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</si>
  <si>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</si>
  <si>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</si>
  <si>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</si>
  <si>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</si>
  <si>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</si>
  <si>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</si>
  <si>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</si>
  <si>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</si>
  <si>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</si>
  <si>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</si>
  <si>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</si>
  <si>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</si>
  <si>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</si>
  <si>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</si>
  <si>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</si>
  <si>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</si>
  <si>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</si>
  <si>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</si>
  <si>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</si>
  <si>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</si>
  <si>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</si>
  <si>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</si>
  <si>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</si>
  <si>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</si>
  <si>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</si>
  <si>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</si>
  <si>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</si>
  <si>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</si>
  <si>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</si>
  <si>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</si>
  <si>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</si>
  <si>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</si>
  <si>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</si>
  <si>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</si>
  <si>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</si>
  <si>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</si>
  <si>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</si>
  <si>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</si>
  <si>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</si>
  <si>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</si>
  <si>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</si>
  <si>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</si>
  <si>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</si>
  <si>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</si>
  <si>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</si>
  <si>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</si>
  <si>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</si>
  <si>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</si>
  <si>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</si>
  <si>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</si>
  <si>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</si>
  <si>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</si>
  <si>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</si>
  <si>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</si>
  <si>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</si>
  <si>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</si>
  <si>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</si>
  <si>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</si>
  <si>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</si>
  <si>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</si>
  <si>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</si>
  <si>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</si>
  <si>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</si>
  <si>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</si>
  <si>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</si>
  <si>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</si>
  <si>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</si>
  <si>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</si>
  <si>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</si>
  <si>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</si>
  <si>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</si>
  <si>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</si>
  <si>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</si>
  <si>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</si>
  <si>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</si>
  <si>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</si>
  <si>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</si>
  <si>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</si>
  <si>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</si>
  <si>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</si>
  <si>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</si>
  <si>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</si>
  <si>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</si>
  <si>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</si>
  <si>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</si>
  <si>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</si>
  <si>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</si>
  <si>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</si>
  <si>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</si>
  <si>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</si>
  <si>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</si>
  <si>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</si>
  <si>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</si>
  <si>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</si>
  <si>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</si>
  <si>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</si>
  <si>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</si>
  <si>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</si>
  <si>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</si>
  <si>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</si>
  <si>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</si>
  <si>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</si>
  <si>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</si>
  <si>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</si>
  <si>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</si>
  <si>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</si>
  <si>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</si>
  <si>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</si>
  <si>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</si>
  <si>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</si>
  <si>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</si>
  <si>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</si>
  <si>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</si>
  <si>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</si>
  <si>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</si>
  <si>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</si>
  <si>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</si>
  <si>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</si>
  <si>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</si>
  <si>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</si>
  <si>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</si>
  <si>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</si>
  <si>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</si>
  <si>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</si>
  <si>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</si>
  <si>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</si>
  <si>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</si>
  <si>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</si>
  <si>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</si>
  <si>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</si>
  <si>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</si>
  <si>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</si>
  <si>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</si>
  <si>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</si>
  <si>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</si>
  <si>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</si>
  <si>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</si>
  <si>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</si>
  <si>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</si>
  <si>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</si>
  <si>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</si>
  <si>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</si>
  <si>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</si>
  <si>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</si>
  <si>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</si>
  <si>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</si>
  <si>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</si>
  <si>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</si>
  <si>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</si>
  <si>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</si>
  <si>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</si>
  <si>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</si>
  <si>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</si>
  <si>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</si>
  <si>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</si>
  <si>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</si>
  <si>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</si>
  <si>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</si>
  <si>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</si>
  <si>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</si>
  <si>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</si>
  <si>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</si>
  <si>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</si>
  <si>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</si>
  <si>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</si>
  <si>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</si>
  <si>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</si>
  <si>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</si>
  <si>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</si>
  <si>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</si>
  <si>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</si>
  <si>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</si>
  <si>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</si>
  <si>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</si>
  <si>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</si>
  <si>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</si>
  <si>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</si>
  <si>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</si>
  <si>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</si>
  <si>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</si>
  <si>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</si>
  <si>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</si>
  <si>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</si>
  <si>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</si>
  <si>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</si>
  <si>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</si>
  <si>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</si>
  <si>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</si>
  <si>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</si>
  <si>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</si>
  <si>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</si>
  <si>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</si>
  <si>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</si>
  <si>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</si>
  <si>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</si>
  <si>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</si>
  <si>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</si>
  <si>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</si>
  <si>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</si>
  <si>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</si>
  <si>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</si>
  <si>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</si>
  <si>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</si>
  <si>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</si>
  <si>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</si>
  <si>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</si>
  <si>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</si>
  <si>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</si>
  <si>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</si>
  <si>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</si>
  <si>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</si>
  <si>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</si>
  <si>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</si>
  <si>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</si>
  <si>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</si>
  <si>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</si>
  <si>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</si>
  <si>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</si>
  <si>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</si>
  <si>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</si>
  <si>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</si>
  <si>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</si>
  <si>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</si>
  <si>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</si>
  <si>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</si>
  <si>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</si>
  <si>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</si>
  <si>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</si>
  <si>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</si>
  <si>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</si>
  <si>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</si>
  <si>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</si>
  <si>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</si>
  <si>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</si>
  <si>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</si>
  <si>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</si>
  <si>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</si>
  <si>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</si>
  <si>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</si>
  <si>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</si>
  <si>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</si>
  <si>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</si>
  <si>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</si>
  <si>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</si>
  <si>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</si>
  <si>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</si>
  <si>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</si>
  <si>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</si>
  <si>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</si>
  <si>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</si>
  <si>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</si>
  <si>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</si>
  <si>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</si>
  <si>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</si>
  <si>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</si>
  <si>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</si>
  <si>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</si>
  <si>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</si>
  <si>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</si>
  <si>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</si>
  <si>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</si>
  <si>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</si>
  <si>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</si>
  <si>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</si>
  <si>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</si>
  <si>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</si>
  <si>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</si>
  <si>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</si>
  <si>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</si>
  <si>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</si>
  <si>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</si>
  <si>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</si>
  <si>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</si>
  <si>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</si>
  <si>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</si>
  <si>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</si>
  <si>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</si>
  <si>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</si>
  <si>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</si>
  <si>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</si>
  <si>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</si>
  <si>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</si>
  <si>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</si>
  <si>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</si>
  <si>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</si>
  <si>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</si>
  <si>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</si>
  <si>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</si>
  <si>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</si>
  <si>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</si>
  <si>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</si>
  <si>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</si>
  <si>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</si>
  <si>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</si>
  <si>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</si>
  <si>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</si>
  <si>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</si>
  <si>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</si>
  <si>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</si>
  <si>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</si>
  <si>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</si>
  <si>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</si>
  <si>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</si>
  <si>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</si>
  <si>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</si>
  <si>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</si>
  <si>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</si>
  <si>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</si>
  <si>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</si>
  <si>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</si>
  <si>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</si>
  <si>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</si>
  <si>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</si>
  <si>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</si>
  <si>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</si>
  <si>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</si>
  <si>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</si>
  <si>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</si>
  <si>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</si>
  <si>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</si>
  <si>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</si>
  <si>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</si>
  <si>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</si>
  <si>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</si>
  <si>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</si>
  <si>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</si>
  <si>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</si>
  <si>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</si>
  <si>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</si>
  <si>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</si>
  <si>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</si>
  <si>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</si>
  <si>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</si>
  <si>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</si>
  <si>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</si>
  <si>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</si>
  <si>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</si>
  <si>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</si>
  <si>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</si>
  <si>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</si>
  <si>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</si>
  <si>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</si>
  <si>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</si>
  <si>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</si>
  <si>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</si>
  <si>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</si>
  <si>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</si>
  <si>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</si>
  <si>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</si>
  <si>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</si>
  <si>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</si>
  <si>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</si>
  <si>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</si>
  <si>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</si>
  <si>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</si>
  <si>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</si>
  <si>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</si>
  <si>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</si>
  <si>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</si>
  <si>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</si>
  <si>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</si>
  <si>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</si>
  <si>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</si>
  <si>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</si>
  <si>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</si>
  <si>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</si>
  <si>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</si>
  <si>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</si>
  <si>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</si>
  <si>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</si>
  <si>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</si>
  <si>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</si>
  <si>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</si>
  <si>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</si>
  <si>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</si>
  <si>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</si>
  <si>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</si>
  <si>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</si>
  <si>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</si>
  <si>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</si>
  <si>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</si>
  <si>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</si>
  <si>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</si>
  <si>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</si>
  <si>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</si>
  <si>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</si>
  <si>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</si>
  <si>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</si>
  <si>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</si>
  <si>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</si>
  <si>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</si>
  <si>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</si>
  <si>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</si>
  <si>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</si>
  <si>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</si>
  <si>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</si>
  <si>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</si>
  <si>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</si>
  <si>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</si>
  <si>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</si>
  <si>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</si>
  <si>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</si>
  <si>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</si>
  <si>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</si>
  <si>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</si>
  <si>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</si>
  <si>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</si>
  <si>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</si>
  <si>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</si>
  <si>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</si>
  <si>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</si>
  <si>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</si>
  <si>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</si>
  <si>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</si>
  <si>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</si>
  <si>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</si>
  <si>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</si>
  <si>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</si>
  <si>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</si>
  <si>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</si>
  <si>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</si>
  <si>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</si>
  <si>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</si>
  <si>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</si>
  <si>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</si>
  <si>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</si>
  <si>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</si>
  <si>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</si>
  <si>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</si>
  <si>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</si>
  <si>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</si>
  <si>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</si>
  <si>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</si>
  <si>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</si>
  <si>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</si>
  <si>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</si>
  <si>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</si>
  <si>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</si>
  <si>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</si>
  <si>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</si>
  <si>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</si>
  <si>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</si>
  <si>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</si>
  <si>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</si>
  <si>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</si>
  <si>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</si>
  <si>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</si>
  <si>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</si>
  <si>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</si>
  <si>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</si>
  <si>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</si>
  <si>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</si>
  <si>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</si>
  <si>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</si>
  <si>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</si>
  <si>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</si>
  <si>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</si>
  <si>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</si>
  <si>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</si>
  <si>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</si>
  <si>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</si>
  <si>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</si>
  <si>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</si>
  <si>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</si>
  <si>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</si>
  <si>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</si>
  <si>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</si>
  <si>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</si>
  <si>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</si>
  <si>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</si>
  <si>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</si>
  <si>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</si>
  <si>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</si>
  <si>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</si>
  <si>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</si>
  <si>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</si>
  <si>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</si>
  <si>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</si>
  <si>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</si>
  <si>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</si>
  <si>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</si>
  <si>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</si>
  <si>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</si>
  <si>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</si>
  <si>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</si>
  <si>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</si>
  <si>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</si>
  <si>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</si>
  <si>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</si>
  <si>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</si>
  <si>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</si>
  <si>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</si>
  <si>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</si>
  <si>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</si>
  <si>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</si>
  <si>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</si>
  <si>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</si>
  <si>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</si>
  <si>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</si>
  <si>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</si>
  <si>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</si>
  <si>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</si>
  <si>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</si>
  <si>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</si>
  <si>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</si>
  <si>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</si>
  <si>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</si>
  <si>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</si>
  <si>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</si>
  <si>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</si>
  <si>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</si>
  <si>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</si>
  <si>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</si>
  <si>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</si>
  <si>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</si>
  <si>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</si>
  <si>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</si>
  <si>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</si>
  <si>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</si>
  <si>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</si>
  <si>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</si>
  <si>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</si>
  <si>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</si>
  <si>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</si>
  <si>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</si>
  <si>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</si>
  <si>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</si>
  <si>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</si>
  <si>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</si>
  <si>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</si>
  <si>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</si>
  <si>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</si>
  <si>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</si>
  <si>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</si>
  <si>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</si>
  <si>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</si>
  <si>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</si>
  <si>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</si>
  <si>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</si>
  <si>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</si>
  <si>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</si>
  <si>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</si>
  <si>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</si>
  <si>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</si>
  <si>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</si>
  <si>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</si>
  <si>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</si>
  <si>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</si>
  <si>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</si>
  <si>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</si>
  <si>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</si>
  <si>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</si>
  <si>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</si>
  <si>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</si>
  <si>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</si>
  <si>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</si>
  <si>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</si>
  <si>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</si>
  <si>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</si>
  <si>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</si>
  <si>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</si>
  <si>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</si>
  <si>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</si>
  <si>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</si>
  <si>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</si>
  <si>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</si>
  <si>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</si>
  <si>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</si>
  <si>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</si>
  <si>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</si>
  <si>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</si>
  <si>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</si>
  <si>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</si>
  <si>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</si>
  <si>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</si>
  <si>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</si>
  <si>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</si>
  <si>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</si>
  <si>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</si>
  <si>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</si>
  <si>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</si>
  <si>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</si>
  <si>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</si>
  <si>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</si>
  <si>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</si>
  <si>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</si>
  <si>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</si>
  <si>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</si>
  <si>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</si>
  <si>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</si>
  <si>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</si>
  <si>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</si>
  <si>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</si>
  <si>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</si>
  <si>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</si>
  <si>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</si>
  <si>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</si>
  <si>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</si>
  <si>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</si>
  <si>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</si>
  <si>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</si>
  <si>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</si>
  <si>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</si>
  <si>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</si>
  <si>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</si>
  <si>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</si>
  <si>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</si>
  <si>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</si>
  <si>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</si>
  <si>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</si>
  <si>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</si>
  <si>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</si>
  <si>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</si>
  <si>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</si>
  <si>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</si>
  <si>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</si>
  <si>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</si>
  <si>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</si>
  <si>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</si>
  <si>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</si>
  <si>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</si>
  <si>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</si>
  <si>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</si>
  <si>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</si>
  <si>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</si>
  <si>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</si>
  <si>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</si>
  <si>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</si>
  <si>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</si>
  <si>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</si>
  <si>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</si>
  <si>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</si>
  <si>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</si>
  <si>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</si>
  <si>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</si>
  <si>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</si>
  <si>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</si>
  <si>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</si>
  <si>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</si>
  <si>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</si>
  <si>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</si>
  <si>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</si>
  <si>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</si>
  <si>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</si>
  <si>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</si>
  <si>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</si>
  <si>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</si>
  <si>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</si>
  <si>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</si>
  <si>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</si>
  <si>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</si>
  <si>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</si>
  <si>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</si>
  <si>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</si>
  <si>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</si>
  <si>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</si>
  <si>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</si>
  <si>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</si>
  <si>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</si>
  <si>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</si>
  <si>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</si>
  <si>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</si>
  <si>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</si>
  <si>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</si>
  <si>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</si>
  <si>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</si>
  <si>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</si>
  <si>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</si>
  <si>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</si>
  <si>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</si>
  <si>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</si>
  <si>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</si>
  <si>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</si>
  <si>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</si>
  <si>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</si>
  <si>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</si>
  <si>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</si>
  <si>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</si>
  <si>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</si>
  <si>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</si>
  <si>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</si>
  <si>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</si>
  <si>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</si>
  <si>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</si>
  <si>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</si>
  <si>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</si>
  <si>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</si>
  <si>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</si>
  <si>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</si>
  <si>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</si>
  <si>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</si>
  <si>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</si>
  <si>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</si>
  <si>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</si>
  <si>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</si>
  <si>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</si>
  <si>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</si>
  <si>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</si>
  <si>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</si>
  <si>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</si>
  <si>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</si>
  <si>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</si>
  <si>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</si>
  <si>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</si>
  <si>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</si>
  <si>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</si>
  <si>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</si>
  <si>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</si>
  <si>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</si>
  <si>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</si>
  <si>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</si>
  <si>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</si>
  <si>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</si>
  <si>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</si>
  <si>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</si>
  <si>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</si>
  <si>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</si>
  <si>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</si>
  <si>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</si>
  <si>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</si>
  <si>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</si>
  <si>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</si>
  <si>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</si>
  <si>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</si>
  <si>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</si>
  <si>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</si>
  <si>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</si>
  <si>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</si>
  <si>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</si>
  <si>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</si>
  <si>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</si>
  <si>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</si>
  <si>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</si>
  <si>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</si>
  <si>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</si>
  <si>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</si>
  <si>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</si>
  <si>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</si>
  <si>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</si>
  <si>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</si>
  <si>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</si>
  <si>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</si>
  <si>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</si>
  <si>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</si>
  <si>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</si>
  <si>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</si>
  <si>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</si>
  <si>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</si>
  <si>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</si>
  <si>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</si>
  <si>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</si>
  <si>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</si>
  <si>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</si>
  <si>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</si>
  <si>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</si>
  <si>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</si>
  <si>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</si>
  <si>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</si>
  <si>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</si>
  <si>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</si>
  <si>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</si>
  <si>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</si>
  <si>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</si>
  <si>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</si>
  <si>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</si>
  <si>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</si>
  <si>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</si>
  <si>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</si>
  <si>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</si>
  <si>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</si>
  <si>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</si>
  <si>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</si>
  <si>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</si>
  <si>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</si>
  <si>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</si>
  <si>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</si>
  <si>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</si>
  <si>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</si>
  <si>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</si>
  <si>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</si>
  <si>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</si>
  <si>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</si>
  <si>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</si>
  <si>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</si>
  <si>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</si>
  <si>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</si>
  <si>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</si>
  <si>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</si>
  <si>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</si>
  <si>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</si>
  <si>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</si>
  <si>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</si>
  <si>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</si>
  <si>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</si>
  <si>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</si>
  <si>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</si>
  <si>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</si>
  <si>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</si>
  <si>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</si>
  <si>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</si>
  <si>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</si>
  <si>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</si>
  <si>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</si>
  <si>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</si>
  <si>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</si>
  <si>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</si>
  <si>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</si>
  <si>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</si>
  <si>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</si>
  <si>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</si>
  <si>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</si>
  <si>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</si>
  <si>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</si>
  <si>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</si>
  <si>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</si>
  <si>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</si>
  <si>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</si>
  <si>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</si>
  <si>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</si>
  <si>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</si>
  <si>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</si>
  <si>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</si>
  <si>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</si>
  <si>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</si>
  <si>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</si>
  <si>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</si>
  <si>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</si>
  <si>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</si>
  <si>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</si>
  <si>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</si>
  <si>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</si>
  <si>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</si>
  <si>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</si>
  <si>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</si>
  <si>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</si>
  <si>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</si>
  <si>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</si>
  <si>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</si>
  <si>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</si>
  <si>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</si>
  <si>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</si>
  <si>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</si>
  <si>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</si>
  <si>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</si>
  <si>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</si>
  <si>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</si>
  <si>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</si>
  <si>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</si>
  <si>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</si>
  <si>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</si>
  <si>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</si>
  <si>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</si>
  <si>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</si>
  <si>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</si>
  <si>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</si>
  <si>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</si>
  <si>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</si>
  <si>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</si>
  <si>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</si>
  <si>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</si>
  <si>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</si>
  <si>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</si>
  <si>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</si>
  <si>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</si>
  <si>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</si>
  <si>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</si>
  <si>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</si>
  <si>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</si>
  <si>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</si>
  <si>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</si>
  <si>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</si>
  <si>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</si>
  <si>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</si>
  <si>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</si>
  <si>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</si>
  <si>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</si>
  <si>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</si>
  <si>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</si>
  <si>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</si>
  <si>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</si>
  <si>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</si>
  <si>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</si>
  <si>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</si>
  <si>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</si>
  <si>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</si>
  <si>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</si>
  <si>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</si>
  <si>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</si>
  <si>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</si>
  <si>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</si>
  <si>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</si>
  <si>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</si>
  <si>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</si>
  <si>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</si>
  <si>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</si>
  <si>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</si>
  <si>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</si>
  <si>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</si>
  <si>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</si>
  <si>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</si>
  <si>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</si>
  <si>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</si>
  <si>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</si>
  <si>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</si>
  <si>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</si>
  <si>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</si>
  <si>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</si>
  <si>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</si>
  <si>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</si>
  <si>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</si>
  <si>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</si>
  <si>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</si>
  <si>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</si>
  <si>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</si>
  <si>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</si>
  <si>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</si>
  <si>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</si>
  <si>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</si>
  <si>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</si>
  <si>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</si>
  <si>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</si>
  <si>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</si>
  <si>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</si>
  <si>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</si>
  <si>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</si>
  <si>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</si>
  <si>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</si>
  <si>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</si>
  <si>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</si>
  <si>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</si>
  <si>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</si>
  <si>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</si>
  <si>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</si>
  <si>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</si>
  <si>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</si>
  <si>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</si>
  <si>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</si>
  <si>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</si>
  <si>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</si>
  <si>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</si>
  <si>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</si>
  <si>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</si>
  <si>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</si>
  <si>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</si>
  <si>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</si>
  <si>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</si>
  <si>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</si>
  <si>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</si>
  <si>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</si>
  <si>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</si>
  <si>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</si>
  <si>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</si>
  <si>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</si>
  <si>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</si>
  <si>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</si>
  <si>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</si>
  <si>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</si>
  <si>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</si>
  <si>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</si>
  <si>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</si>
  <si>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</si>
  <si>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</si>
  <si>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</si>
  <si>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</si>
  <si>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</si>
  <si>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</si>
  <si>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</si>
  <si>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</si>
  <si>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</si>
  <si>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</si>
  <si>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</si>
  <si>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</si>
  <si>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</si>
  <si>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</si>
  <si>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</si>
  <si>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</si>
  <si>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</si>
  <si>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</si>
  <si>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</si>
  <si>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</si>
  <si>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</si>
  <si>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</si>
  <si>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</si>
  <si>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</si>
  <si>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</si>
  <si>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</si>
  <si>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</si>
  <si>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</si>
  <si>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</si>
  <si>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</si>
  <si>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</si>
  <si>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</si>
  <si>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</si>
  <si>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</si>
  <si>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</si>
  <si>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</si>
  <si>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</si>
  <si>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</si>
  <si>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</si>
  <si>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</si>
  <si>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</si>
  <si>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</si>
  <si>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</si>
  <si>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</si>
  <si>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</si>
  <si>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</si>
  <si>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</si>
  <si>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</si>
  <si>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</si>
  <si>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</si>
  <si>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</si>
  <si>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</si>
  <si>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</si>
  <si>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</si>
  <si>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</si>
  <si>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</si>
  <si>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</si>
  <si>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</si>
  <si>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</si>
  <si>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</si>
  <si>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</si>
  <si>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</si>
  <si>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</si>
  <si>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</si>
  <si>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</si>
  <si>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</si>
  <si>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</si>
  <si>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</si>
  <si>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</si>
  <si>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</si>
  <si>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</si>
  <si>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</si>
  <si>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</si>
  <si>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</si>
  <si>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</si>
  <si>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</si>
  <si>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</si>
  <si>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</si>
  <si>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</si>
  <si>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</si>
  <si>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</si>
  <si>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</si>
  <si>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</si>
  <si>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</si>
  <si>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</si>
  <si>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</si>
  <si>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</si>
  <si>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</si>
  <si>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</si>
  <si>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</si>
  <si>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</si>
  <si>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</si>
  <si>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</si>
  <si>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</si>
  <si>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</si>
  <si>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</si>
  <si>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</si>
  <si>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</si>
  <si>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</si>
  <si>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</si>
  <si>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</si>
  <si>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</si>
  <si>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</si>
  <si>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</si>
  <si>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</si>
  <si>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</si>
  <si>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</si>
  <si>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</si>
  <si>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</si>
  <si>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</si>
  <si>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</si>
  <si>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</si>
  <si>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</si>
  <si>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</si>
  <si>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</si>
  <si>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</si>
  <si>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</si>
  <si>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</si>
  <si>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</si>
  <si>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</si>
  <si>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</si>
  <si>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</si>
  <si>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</si>
  <si>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</si>
  <si>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</si>
  <si>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</si>
  <si>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</si>
  <si>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</si>
  <si>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</si>
  <si>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</si>
  <si>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</si>
  <si>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</si>
  <si>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</si>
  <si>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</si>
  <si>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</si>
  <si>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</si>
  <si>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</si>
  <si>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</si>
  <si>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</si>
  <si>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</si>
  <si>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</si>
  <si>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</si>
  <si>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</si>
  <si>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</si>
  <si>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</si>
  <si>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</si>
  <si>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</si>
  <si>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</si>
  <si>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</si>
  <si>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</si>
  <si>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</si>
  <si>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</si>
  <si>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</si>
  <si>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</si>
  <si>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</si>
  <si>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</si>
  <si>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</si>
  <si>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</si>
  <si>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</si>
  <si>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</si>
  <si>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</si>
  <si>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</si>
  <si>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</si>
  <si>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</si>
  <si>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</si>
  <si>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</si>
  <si>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</si>
  <si>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</si>
  <si>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</si>
  <si>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</si>
  <si>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</si>
  <si>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</si>
  <si>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</si>
  <si>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</si>
  <si>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</si>
  <si>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</si>
  <si>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</si>
  <si>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</si>
  <si>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</si>
  <si>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</si>
  <si>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</si>
  <si>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</si>
  <si>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</si>
  <si>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</si>
  <si>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</si>
  <si>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</si>
  <si>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</si>
  <si>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</si>
  <si>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</si>
  <si>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</si>
  <si>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</si>
  <si>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</si>
  <si>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</si>
  <si>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</si>
  <si>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</si>
  <si>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</si>
  <si>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</si>
  <si>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</si>
  <si>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</si>
  <si>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</si>
  <si>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</si>
  <si>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</si>
  <si>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</si>
  <si>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</si>
  <si>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</si>
  <si>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</si>
  <si>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</si>
  <si>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</si>
  <si>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</si>
  <si>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</si>
  <si>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</si>
  <si>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</si>
  <si>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</si>
  <si>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</si>
  <si>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</si>
  <si>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</si>
  <si>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</si>
  <si>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</si>
  <si>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</si>
  <si>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</si>
  <si>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</si>
  <si>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</si>
  <si>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</si>
  <si>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</si>
  <si>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</si>
  <si>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</si>
  <si>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</si>
  <si>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</si>
  <si>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</si>
  <si>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</si>
  <si>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</si>
  <si>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</si>
  <si>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</si>
  <si>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</si>
  <si>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</si>
  <si>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</si>
  <si>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</si>
  <si>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</si>
  <si>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</si>
  <si>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</si>
  <si>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</si>
  <si>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</si>
  <si>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</si>
  <si>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</si>
  <si>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</si>
  <si>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</si>
  <si>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</si>
  <si>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</si>
  <si>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</si>
  <si>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</si>
  <si>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</si>
  <si>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</si>
  <si>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</si>
  <si>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</si>
  <si>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</si>
  <si>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</si>
  <si>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</si>
  <si>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</si>
  <si>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</si>
  <si>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</si>
  <si>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</si>
  <si>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</si>
  <si>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</si>
  <si>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</si>
  <si>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</si>
  <si>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</si>
  <si>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</si>
  <si>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</si>
  <si>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</si>
  <si>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</si>
  <si>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</si>
  <si>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</si>
  <si>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</si>
  <si>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</si>
  <si>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</si>
  <si>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</si>
  <si>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</si>
  <si>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</si>
  <si>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</si>
  <si>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</si>
  <si>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</si>
  <si>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</si>
  <si>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</si>
  <si>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</si>
  <si>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</si>
  <si>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</si>
  <si>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</si>
  <si>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</si>
  <si>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</si>
  <si>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</si>
  <si>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</si>
  <si>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</si>
  <si>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</si>
  <si>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</si>
  <si>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</si>
  <si>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</si>
  <si>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</si>
  <si>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</si>
  <si>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</si>
  <si>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</si>
  <si>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</si>
  <si>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</si>
  <si>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</si>
  <si>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</si>
  <si>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</si>
  <si>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</si>
  <si>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</si>
  <si>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</si>
  <si>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</si>
  <si>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</si>
  <si>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</si>
  <si>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</si>
  <si>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</si>
  <si>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</si>
  <si>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</si>
  <si>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</si>
  <si>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</si>
  <si>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</si>
  <si>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</si>
  <si>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</si>
  <si>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</si>
  <si>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</si>
  <si>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</si>
  <si>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</si>
  <si>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</si>
  <si>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</si>
  <si>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</si>
  <si>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</si>
  <si>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</si>
  <si>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</si>
  <si>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</si>
  <si>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</si>
  <si>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</si>
  <si>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</si>
  <si>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</si>
  <si>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</si>
  <si>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</si>
  <si>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</si>
  <si>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</si>
  <si>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</si>
  <si>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</si>
  <si>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</si>
  <si>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</si>
  <si>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</si>
  <si>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</si>
  <si>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</si>
  <si>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</si>
  <si>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</si>
  <si>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</si>
  <si>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</si>
  <si>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</si>
  <si>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</si>
  <si>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</si>
  <si>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</si>
  <si>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</si>
  <si>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</si>
  <si>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</si>
  <si>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</si>
  <si>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</si>
  <si>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</si>
  <si>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</si>
  <si>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</si>
  <si>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</si>
  <si>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</si>
  <si>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</si>
  <si>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</si>
  <si>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</si>
  <si>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</si>
  <si>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</si>
  <si>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</si>
  <si>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</si>
  <si>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</si>
  <si>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</si>
  <si>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</si>
  <si>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</si>
  <si>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</si>
  <si>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</si>
  <si>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</si>
  <si>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</si>
  <si>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</si>
  <si>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</si>
  <si>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</si>
  <si>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</si>
  <si>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</si>
  <si>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</si>
  <si>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</si>
  <si>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</si>
  <si>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</si>
  <si>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</si>
  <si>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</si>
  <si>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</si>
  <si>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</si>
  <si>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</si>
  <si>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</si>
  <si>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</si>
  <si>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</si>
  <si>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</si>
  <si>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</si>
  <si>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</si>
  <si>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</si>
  <si>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</si>
  <si>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</si>
  <si>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</si>
  <si>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</si>
  <si>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</si>
  <si>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</si>
  <si>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</si>
  <si>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</si>
  <si>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</si>
  <si>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</si>
  <si>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</si>
  <si>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</si>
  <si>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</si>
  <si>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</si>
  <si>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</si>
  <si>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</si>
  <si>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</si>
  <si>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</si>
  <si>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</si>
  <si>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</si>
  <si>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</si>
  <si>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</si>
  <si>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</si>
  <si>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</si>
  <si>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</si>
  <si>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</si>
  <si>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</si>
  <si>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</si>
  <si>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</si>
  <si>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</si>
  <si>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</si>
  <si>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</si>
  <si>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</si>
  <si>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</si>
  <si>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</si>
  <si>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</si>
  <si>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</si>
  <si>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</si>
  <si>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</si>
  <si>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</si>
  <si>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</si>
  <si>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</si>
  <si>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</si>
  <si>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</si>
  <si>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</si>
  <si>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</si>
  <si>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</si>
  <si>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</si>
  <si>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</si>
  <si>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</si>
  <si>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</si>
  <si>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</si>
  <si>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</si>
  <si>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</si>
  <si>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</si>
  <si>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</si>
  <si>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</si>
  <si>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</si>
  <si>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</si>
  <si>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</si>
  <si>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</si>
  <si>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</si>
  <si>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</si>
  <si>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</si>
  <si>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</si>
  <si>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</si>
  <si>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</si>
  <si>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</si>
  <si>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</si>
  <si>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</si>
  <si>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</si>
  <si>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</si>
  <si>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</si>
  <si>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</si>
  <si>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</si>
  <si>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</si>
  <si>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</si>
  <si>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</si>
  <si>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</si>
  <si>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</si>
  <si>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</si>
  <si>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</si>
  <si>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</si>
  <si>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</si>
  <si>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</si>
  <si>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</si>
  <si>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</si>
  <si>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</si>
  <si>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</si>
  <si>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</si>
  <si>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</si>
  <si>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</si>
  <si>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</si>
  <si>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</si>
  <si>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</si>
  <si>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</si>
  <si>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</si>
  <si>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</si>
  <si>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</si>
  <si>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</si>
  <si>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</si>
  <si>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</si>
  <si>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</si>
  <si>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</si>
  <si>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</si>
  <si>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</si>
  <si>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</si>
  <si>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</si>
  <si>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</si>
  <si>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</si>
  <si>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</si>
  <si>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</si>
  <si>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</si>
  <si>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</si>
  <si>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</si>
  <si>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</si>
  <si>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</si>
  <si>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</si>
  <si>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</si>
  <si>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</si>
  <si>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</si>
  <si>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</si>
  <si>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</si>
  <si>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</si>
  <si>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</si>
  <si>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</si>
  <si>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</si>
  <si>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</si>
  <si>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</si>
  <si>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</si>
  <si>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</si>
  <si>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</si>
  <si>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</si>
  <si>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</si>
  <si>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</si>
  <si>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</si>
  <si>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</si>
  <si>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</si>
  <si>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</si>
  <si>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</si>
  <si>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</si>
  <si>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</si>
  <si>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</si>
  <si>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</si>
  <si>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</si>
  <si>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</si>
  <si>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</si>
  <si>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</si>
  <si>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</si>
  <si>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</si>
  <si>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</si>
  <si>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</si>
  <si>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</si>
  <si>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</si>
  <si>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</si>
  <si>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</si>
  <si>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</si>
  <si>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</si>
  <si>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</si>
  <si>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</si>
  <si>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</si>
  <si>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</si>
  <si>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</si>
  <si>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</si>
  <si>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</si>
  <si>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</si>
  <si>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</si>
  <si>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</si>
  <si>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</si>
  <si>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</si>
  <si>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</si>
  <si>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</si>
  <si>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</si>
  <si>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</si>
  <si>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</si>
  <si>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</si>
  <si>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</si>
  <si>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</si>
  <si>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</si>
  <si>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</si>
  <si>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</si>
  <si>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</si>
  <si>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</si>
  <si>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</si>
  <si>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</si>
  <si>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</si>
  <si>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</si>
  <si>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</si>
  <si>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</si>
  <si>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</si>
  <si>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</si>
  <si>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</si>
  <si>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</si>
  <si>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</si>
  <si>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</si>
  <si>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</si>
  <si>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</si>
  <si>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</si>
  <si>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</si>
  <si>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</si>
  <si>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</si>
  <si>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</si>
  <si>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</si>
  <si>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</si>
  <si>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</si>
  <si>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</si>
  <si>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</si>
  <si>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</si>
  <si>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</si>
  <si>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</si>
  <si>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</si>
  <si>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</si>
  <si>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</si>
  <si>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</si>
  <si>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</si>
  <si>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</si>
  <si>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</si>
  <si>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</si>
  <si>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</si>
  <si>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</si>
  <si>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</si>
  <si>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</si>
  <si>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</si>
  <si>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</si>
  <si>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</si>
  <si>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</si>
  <si>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</si>
  <si>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</si>
  <si>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</si>
  <si>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</si>
  <si>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</si>
  <si>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</si>
  <si>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</si>
  <si>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</si>
  <si>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</si>
  <si>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</si>
  <si>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</si>
  <si>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</si>
  <si>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</si>
  <si>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</si>
  <si>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</si>
  <si>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</si>
  <si>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</si>
  <si>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</si>
  <si>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</si>
  <si>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</si>
  <si>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</si>
  <si>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</si>
  <si>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</si>
  <si>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</si>
  <si>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</si>
  <si>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</si>
  <si>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</si>
  <si>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</si>
  <si>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</si>
  <si>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</si>
  <si>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</si>
  <si>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</si>
  <si>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</si>
  <si>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</si>
  <si>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</si>
  <si>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</si>
  <si>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</si>
  <si>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</si>
  <si>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</si>
  <si>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</si>
  <si>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</si>
  <si>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</si>
  <si>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</si>
  <si>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</si>
  <si>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</si>
  <si>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</si>
  <si>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</si>
  <si>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</si>
  <si>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</si>
  <si>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</si>
  <si>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</si>
  <si>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</si>
  <si>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</si>
  <si>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</si>
  <si>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</si>
  <si>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</si>
  <si>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</si>
  <si>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</si>
  <si>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</si>
  <si>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</si>
  <si>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</si>
  <si>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</si>
  <si>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</si>
  <si>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</si>
  <si>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</si>
  <si>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</si>
  <si>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</si>
  <si>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</si>
  <si>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</si>
  <si>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</si>
  <si>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</si>
  <si>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</si>
  <si>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</si>
  <si>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</si>
  <si>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</si>
  <si>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</si>
  <si>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</si>
  <si>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</si>
  <si>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</si>
  <si>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</si>
  <si>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</si>
  <si>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</si>
  <si>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</si>
  <si>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</si>
  <si>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</si>
  <si>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</si>
  <si>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</si>
  <si>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</si>
  <si>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</si>
  <si>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</si>
  <si>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</si>
  <si>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</si>
  <si>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</si>
  <si>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</si>
  <si>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</si>
  <si>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</si>
  <si>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</si>
  <si>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</si>
  <si>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</si>
  <si>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</si>
  <si>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</si>
  <si>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</si>
  <si>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</si>
  <si>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</si>
  <si>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</si>
  <si>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</si>
  <si>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</si>
  <si>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</si>
  <si>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</si>
  <si>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</si>
  <si>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</si>
  <si>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</si>
  <si>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</si>
  <si>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</si>
  <si>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</si>
  <si>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</si>
  <si>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</si>
  <si>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</si>
  <si>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</si>
  <si>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</si>
  <si>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</si>
  <si>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</si>
  <si>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</si>
  <si>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</si>
  <si>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</si>
  <si>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</si>
  <si>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</si>
  <si>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</si>
  <si>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</si>
  <si>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</si>
  <si>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</si>
  <si>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</si>
  <si>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</si>
  <si>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</si>
  <si>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</si>
  <si>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</si>
  <si>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</si>
  <si>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</si>
  <si>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</si>
  <si>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</si>
  <si>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</si>
  <si>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</si>
  <si>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</si>
  <si>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</si>
  <si>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</si>
  <si>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</si>
  <si>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</si>
  <si>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</si>
  <si>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</si>
  <si>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</si>
  <si>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</si>
  <si>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</si>
  <si>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</si>
  <si>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</si>
  <si>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</si>
  <si>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</si>
  <si>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</si>
  <si>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</si>
  <si>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</si>
  <si>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</si>
  <si>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</si>
  <si>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</si>
  <si>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</si>
  <si>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</si>
  <si>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</si>
  <si>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</si>
  <si>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</si>
  <si>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</si>
  <si>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</si>
  <si>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</si>
  <si>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</si>
  <si>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</si>
  <si>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</si>
  <si>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</si>
  <si>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</si>
  <si>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</si>
  <si>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</si>
  <si>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</si>
  <si>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</si>
  <si>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</si>
  <si>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</si>
  <si>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</si>
  <si>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</si>
  <si>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</si>
  <si>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</si>
  <si>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</si>
  <si>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</si>
  <si>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</si>
  <si>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</si>
  <si>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</si>
  <si>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</si>
  <si>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</si>
  <si>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</si>
  <si>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</si>
  <si>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</si>
  <si>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</si>
  <si>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</si>
  <si>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</si>
  <si>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</si>
  <si>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</si>
  <si>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</si>
  <si>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</si>
  <si>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</si>
  <si>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</si>
  <si>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</si>
  <si>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</si>
  <si>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</si>
  <si>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</si>
  <si>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</si>
  <si>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</si>
  <si>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</si>
  <si>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</si>
  <si>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</si>
  <si>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</si>
  <si>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</si>
  <si>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</si>
  <si>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</si>
  <si>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</si>
  <si>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</si>
  <si>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</si>
  <si>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</si>
  <si>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</si>
  <si>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</si>
  <si>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</si>
  <si>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</si>
  <si>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</si>
  <si>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</si>
  <si>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</si>
  <si>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</si>
  <si>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</si>
  <si>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</si>
  <si>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</si>
  <si>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</si>
  <si>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</si>
  <si>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</si>
  <si>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</si>
  <si>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</si>
  <si>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</si>
  <si>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</si>
  <si>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</si>
  <si>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</si>
  <si>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</si>
  <si>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</si>
  <si>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</si>
  <si>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</si>
  <si>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</si>
  <si>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</si>
  <si>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</si>
  <si>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</si>
  <si>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</si>
  <si>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</si>
  <si>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</si>
  <si>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</si>
  <si>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</si>
  <si>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</si>
  <si>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</si>
  <si>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</si>
  <si>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</si>
  <si>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</si>
  <si>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</si>
  <si>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</si>
  <si>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</si>
  <si>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</si>
  <si>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</si>
  <si>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</si>
  <si>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</si>
  <si>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</si>
  <si>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</si>
  <si>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</si>
  <si>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</si>
  <si>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</si>
  <si>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</si>
  <si>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</si>
  <si>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</si>
  <si>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</si>
  <si>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</si>
  <si>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</si>
  <si>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</si>
  <si>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</si>
  <si>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</si>
  <si>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</si>
  <si>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</si>
  <si>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</si>
  <si>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</si>
  <si>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</si>
  <si>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</si>
  <si>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</si>
  <si>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</si>
  <si>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</si>
  <si>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</si>
  <si>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</si>
  <si>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</si>
  <si>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</si>
  <si>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</si>
  <si>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</si>
  <si>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</si>
  <si>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</si>
  <si>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</si>
  <si>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</si>
  <si>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</si>
  <si>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</si>
  <si>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</si>
  <si>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</si>
  <si>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</si>
  <si>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</si>
  <si>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</si>
  <si>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</si>
  <si>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</si>
  <si>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</si>
  <si>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</si>
  <si>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</si>
  <si>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</si>
  <si>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</si>
  <si>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</si>
  <si>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</si>
  <si>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</si>
  <si>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</si>
  <si>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</si>
  <si>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</si>
  <si>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</si>
  <si>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</si>
  <si>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</si>
  <si>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</si>
  <si>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</si>
  <si>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</si>
  <si>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</si>
  <si>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</si>
  <si>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</si>
  <si>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</si>
  <si>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</si>
  <si>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</si>
  <si>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</si>
  <si>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</si>
  <si>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</si>
  <si>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</si>
  <si>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</si>
  <si>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</si>
  <si>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</si>
  <si>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</si>
  <si>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</si>
  <si>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</si>
  <si>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</si>
  <si>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</si>
  <si>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</si>
  <si>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</si>
  <si>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</si>
  <si>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</si>
  <si>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</si>
  <si>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</si>
  <si>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</si>
  <si>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</si>
  <si>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</si>
  <si>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</si>
  <si>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</si>
  <si>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</si>
  <si>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</si>
  <si>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</si>
  <si>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</si>
  <si>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</si>
  <si>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</si>
  <si>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</si>
  <si>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</si>
  <si>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</si>
  <si>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</si>
  <si>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</si>
  <si>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</si>
  <si>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</si>
  <si>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</si>
  <si>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</si>
  <si>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</si>
  <si>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</si>
  <si>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</si>
  <si>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</si>
  <si>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</si>
  <si>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</si>
  <si>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</si>
  <si>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</si>
  <si>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</si>
  <si>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</si>
  <si>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</si>
  <si>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</si>
  <si>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</si>
  <si>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</si>
  <si>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</si>
  <si>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</si>
  <si>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</si>
  <si>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</si>
  <si>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</si>
  <si>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</si>
  <si>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</si>
  <si>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</si>
  <si>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</si>
  <si>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</si>
  <si>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</si>
  <si>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</si>
  <si>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</si>
  <si>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</si>
  <si>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</si>
  <si>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</si>
  <si>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</si>
  <si>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</si>
  <si>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</si>
  <si>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</si>
  <si>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</si>
  <si>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</si>
  <si>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</si>
  <si>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</si>
  <si>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</si>
  <si>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</si>
  <si>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</si>
  <si>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</si>
  <si>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</si>
  <si>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</si>
  <si>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</si>
  <si>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</si>
  <si>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</si>
  <si>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</si>
  <si>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</si>
  <si>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</si>
  <si>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</si>
  <si>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</si>
  <si>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</si>
  <si>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</si>
  <si>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</si>
  <si>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</si>
  <si>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</si>
  <si>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</si>
  <si>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</si>
  <si>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</si>
  <si>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</si>
  <si>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</si>
  <si>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</si>
  <si>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</si>
  <si>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</si>
  <si>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</si>
  <si>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</si>
  <si>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</si>
  <si>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</si>
  <si>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</si>
  <si>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</si>
  <si>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</si>
  <si>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</si>
  <si>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</si>
  <si>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</si>
  <si>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</si>
  <si>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</si>
  <si>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</si>
  <si>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</si>
  <si>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</si>
  <si>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</si>
  <si>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</si>
  <si>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</si>
  <si>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</si>
  <si>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</si>
  <si>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</si>
  <si>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</si>
  <si>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</si>
  <si>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</si>
  <si>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</si>
  <si>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</si>
  <si>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</si>
  <si>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</si>
  <si>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</si>
  <si>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</si>
  <si>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</si>
  <si>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</si>
  <si>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</si>
  <si>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</si>
  <si>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</si>
  <si>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</si>
  <si>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</si>
  <si>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</si>
  <si>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</si>
  <si>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</si>
  <si>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</si>
  <si>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</si>
  <si>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</si>
  <si>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</si>
  <si>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</si>
  <si>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</si>
  <si>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</si>
  <si>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</si>
  <si>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</si>
  <si>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</si>
  <si>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</si>
  <si>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</si>
  <si>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</si>
  <si>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</si>
  <si>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</si>
  <si>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</si>
  <si>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</si>
  <si>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</si>
  <si>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</si>
  <si>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</si>
  <si>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</si>
  <si>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</si>
  <si>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</si>
  <si>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</si>
  <si>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</si>
  <si>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</si>
  <si>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</si>
  <si>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</si>
  <si>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</si>
  <si>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</si>
  <si>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</si>
  <si>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</si>
  <si>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</si>
  <si>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</si>
  <si>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</si>
  <si>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</si>
  <si>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</si>
  <si>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</si>
  <si>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</si>
  <si>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</si>
  <si>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</si>
  <si>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</si>
  <si>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</si>
  <si>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</si>
  <si>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</si>
  <si>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</si>
  <si>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</si>
  <si>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</si>
  <si>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</si>
  <si>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</si>
  <si>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</si>
  <si>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</si>
  <si>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</si>
  <si>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</si>
  <si>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</si>
  <si>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</si>
  <si>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</si>
  <si>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</si>
  <si>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</si>
  <si>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</si>
  <si>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</si>
  <si>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</si>
  <si>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</si>
  <si>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</si>
  <si>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</si>
  <si>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</si>
  <si>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</si>
  <si>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</si>
  <si>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</si>
  <si>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</si>
  <si>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</si>
  <si>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</si>
  <si>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</si>
  <si>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</si>
  <si>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</si>
  <si>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</si>
  <si>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</si>
  <si>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</si>
  <si>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</si>
  <si>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</si>
  <si>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</si>
  <si>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</si>
  <si>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</si>
  <si>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</si>
  <si>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</si>
  <si>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</si>
  <si>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</si>
  <si>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</si>
  <si>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</si>
  <si>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</si>
  <si>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</si>
  <si>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</si>
  <si>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</si>
  <si>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</si>
  <si>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</si>
  <si>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</si>
  <si>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</si>
  <si>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</si>
  <si>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</si>
  <si>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</si>
  <si>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</si>
  <si>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</si>
  <si>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</si>
  <si>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</si>
  <si>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</si>
  <si>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</si>
  <si>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</si>
  <si>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</si>
  <si>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</si>
  <si>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</si>
  <si>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</si>
  <si>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</si>
  <si>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</si>
  <si>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</si>
  <si>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</si>
  <si>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</si>
  <si>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</si>
  <si>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</si>
  <si>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</si>
  <si>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</si>
  <si>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</si>
  <si>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</si>
  <si>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</si>
  <si>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</si>
  <si>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</si>
  <si>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</si>
  <si>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</si>
  <si>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</si>
  <si>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</si>
  <si>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</si>
  <si>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</si>
  <si>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</si>
  <si>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</si>
  <si>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</si>
  <si>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</si>
  <si>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</si>
  <si>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</si>
  <si>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</si>
  <si>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</si>
  <si>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</si>
  <si>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</si>
  <si>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</si>
  <si>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</si>
  <si>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</si>
  <si>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</si>
  <si>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</si>
  <si>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</si>
  <si>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</si>
  <si>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</si>
  <si>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</si>
  <si>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</si>
  <si>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</si>
  <si>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</si>
  <si>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</si>
  <si>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</si>
  <si>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</si>
  <si>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</si>
  <si>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</si>
  <si>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</si>
  <si>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</si>
  <si>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</si>
  <si>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</si>
  <si>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</si>
  <si>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</si>
  <si>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</si>
  <si>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</si>
  <si>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</si>
  <si>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</si>
  <si>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</si>
  <si>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</si>
  <si>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</si>
  <si>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</si>
  <si>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</si>
  <si>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</si>
  <si>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</si>
  <si>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</si>
  <si>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</si>
  <si>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</si>
  <si>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</si>
  <si>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</si>
  <si>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</si>
  <si>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</si>
  <si>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</si>
  <si>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</si>
  <si>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</si>
  <si>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</si>
  <si>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</si>
  <si>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</si>
  <si>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</si>
  <si>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</si>
  <si>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</si>
  <si>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</si>
  <si>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</si>
  <si>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</si>
  <si>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</si>
  <si>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</si>
  <si>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</si>
  <si>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</si>
  <si>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</si>
  <si>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</si>
  <si>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</si>
  <si>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</si>
  <si>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</si>
  <si>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</si>
  <si>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</si>
  <si>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</si>
  <si>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</si>
  <si>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</si>
  <si>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</si>
  <si>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</si>
  <si>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</si>
  <si>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</si>
  <si>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</si>
  <si>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</si>
  <si>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</si>
  <si>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</si>
  <si>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</si>
  <si>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</si>
  <si>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</si>
  <si>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</si>
  <si>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</si>
  <si>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</si>
  <si>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</si>
  <si>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</si>
  <si>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</si>
  <si>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</si>
  <si>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</si>
  <si>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</si>
  <si>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</si>
  <si>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</si>
  <si>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</si>
  <si>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</si>
  <si>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</si>
  <si>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</si>
  <si>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</si>
  <si>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</si>
  <si>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</si>
  <si>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</si>
  <si>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</si>
  <si>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</si>
  <si>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</si>
  <si>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</si>
  <si>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</si>
  <si>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</si>
  <si>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</si>
  <si>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</si>
  <si>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</si>
  <si>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</si>
  <si>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</si>
  <si>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</si>
  <si>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</si>
  <si>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</si>
  <si>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</si>
  <si>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</si>
  <si>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</si>
  <si>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</si>
  <si>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</si>
  <si>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</si>
  <si>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</si>
  <si>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</si>
  <si>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</si>
  <si>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</si>
  <si>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</si>
  <si>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</si>
  <si>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</si>
  <si>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</si>
  <si>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</si>
  <si>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</si>
  <si>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</si>
  <si>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</si>
  <si>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</si>
  <si>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</si>
  <si>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</si>
  <si>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</si>
  <si>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</si>
  <si>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</si>
  <si>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</si>
  <si>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</si>
  <si>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</si>
  <si>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</si>
  <si>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</si>
  <si>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</si>
  <si>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</si>
  <si>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</si>
  <si>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</si>
  <si>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</si>
  <si>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</si>
  <si>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</si>
  <si>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</si>
  <si>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</si>
  <si>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</si>
  <si>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</si>
  <si>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</si>
  <si>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</si>
  <si>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</si>
  <si>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</si>
  <si>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</si>
  <si>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</si>
  <si>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</si>
  <si>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</si>
  <si>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</si>
  <si>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</si>
  <si>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</si>
  <si>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</si>
  <si>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</si>
  <si>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</si>
  <si>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</si>
  <si>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</si>
  <si>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</si>
  <si>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</si>
  <si>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</si>
  <si>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</si>
  <si>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</si>
  <si>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</si>
  <si>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</si>
  <si>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</si>
  <si>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</si>
  <si>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</si>
  <si>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</si>
  <si>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</si>
  <si>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</si>
  <si>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</si>
  <si>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</si>
  <si>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</si>
  <si>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</si>
  <si>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</si>
  <si>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</si>
  <si>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</si>
  <si>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</si>
  <si>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</si>
  <si>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</si>
  <si>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</si>
  <si>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</si>
  <si>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</si>
  <si>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</si>
  <si>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</si>
  <si>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</si>
  <si>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</si>
  <si>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</si>
  <si>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</si>
  <si>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</si>
  <si>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</si>
  <si>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</si>
  <si>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</si>
  <si>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</si>
  <si>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</si>
  <si>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</si>
  <si>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</si>
  <si>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</si>
  <si>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</si>
  <si>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</si>
  <si>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</si>
  <si>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</si>
  <si>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</si>
  <si>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</si>
  <si>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</si>
  <si>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</si>
  <si>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</si>
  <si>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</si>
  <si>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</si>
  <si>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</si>
  <si>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</si>
  <si>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</si>
  <si>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</si>
  <si>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</si>
  <si>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</si>
  <si>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</si>
  <si>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</si>
  <si>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</si>
  <si>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</si>
  <si>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</si>
  <si>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</si>
  <si>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</si>
  <si>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</si>
  <si>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</si>
  <si>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</si>
  <si>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</si>
  <si>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</si>
  <si>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</si>
  <si>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</si>
  <si>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</si>
  <si>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</si>
  <si>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</si>
  <si>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</si>
  <si>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</si>
  <si>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</si>
  <si>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</si>
  <si>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</si>
  <si>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</si>
  <si>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</si>
  <si>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</si>
  <si>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</si>
  <si>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</si>
  <si>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</si>
  <si>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</si>
  <si>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</si>
  <si>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</si>
  <si>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</si>
  <si>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</si>
  <si>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</si>
  <si>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</si>
  <si>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</si>
  <si>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</si>
  <si>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</si>
  <si>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</si>
  <si>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</si>
  <si>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</si>
  <si>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</si>
  <si>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</si>
  <si>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</si>
  <si>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</si>
  <si>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</si>
  <si>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</si>
  <si>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</si>
  <si>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</si>
  <si>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</si>
  <si>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</si>
  <si>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</si>
  <si>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</si>
  <si>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</si>
  <si>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</si>
  <si>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</si>
  <si>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</si>
  <si>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</si>
  <si>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</si>
  <si>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</si>
  <si>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</si>
  <si>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</si>
  <si>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</si>
  <si>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</si>
  <si>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</si>
  <si>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</si>
  <si>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</si>
  <si>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</si>
  <si>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</si>
  <si>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</si>
  <si>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</si>
  <si>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</si>
  <si>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</si>
  <si>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</si>
  <si>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</si>
  <si>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</si>
  <si>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</si>
  <si>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</si>
  <si>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</si>
  <si>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</si>
  <si>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</si>
  <si>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</si>
  <si>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</si>
  <si>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</si>
  <si>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</si>
  <si>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</si>
  <si>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</si>
  <si>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</si>
  <si>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</si>
  <si>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</si>
  <si>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</si>
  <si>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</si>
  <si>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</si>
  <si>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</si>
  <si>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</si>
  <si>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</si>
  <si>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</si>
  <si>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</si>
  <si>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</si>
  <si>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</si>
  <si>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</si>
  <si>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</si>
  <si>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</si>
  <si>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</si>
  <si>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</si>
  <si>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</si>
  <si>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</si>
  <si>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</si>
  <si>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</si>
  <si>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</si>
  <si>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</si>
  <si>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</si>
  <si>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</si>
  <si>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</si>
  <si>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</si>
  <si>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</si>
  <si>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</si>
  <si>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</si>
  <si>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</si>
  <si>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</si>
  <si>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</si>
  <si>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</si>
  <si>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</si>
  <si>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</si>
  <si>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</si>
  <si>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</si>
  <si>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</si>
  <si>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</si>
  <si>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</si>
  <si>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</si>
  <si>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</si>
  <si>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</si>
  <si>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</si>
  <si>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</si>
  <si>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</si>
  <si>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</si>
  <si>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</si>
  <si>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</si>
  <si>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</si>
  <si>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</si>
  <si>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</si>
  <si>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</si>
  <si>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</si>
  <si>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</si>
  <si>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</si>
  <si>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</si>
  <si>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</si>
  <si>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</si>
  <si>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</si>
  <si>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</si>
  <si>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</si>
  <si>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</si>
  <si>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</si>
  <si>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</si>
  <si>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</si>
  <si>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</si>
  <si>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</si>
  <si>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</si>
  <si>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</si>
  <si>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</si>
  <si>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</si>
  <si>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</si>
  <si>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</si>
  <si>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</si>
  <si>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</si>
  <si>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</si>
  <si>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</si>
  <si>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</si>
  <si>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</si>
  <si>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</si>
  <si>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</si>
  <si>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</si>
  <si>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</si>
  <si>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</si>
  <si>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</si>
  <si>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</si>
  <si>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</si>
  <si>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</si>
  <si>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</si>
  <si>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</si>
  <si>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</si>
  <si>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</si>
  <si>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</si>
  <si>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</si>
  <si>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</si>
  <si>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</si>
  <si>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</si>
  <si>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</si>
  <si>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</si>
  <si>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</si>
  <si>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</si>
  <si>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</si>
  <si>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</si>
  <si>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</si>
  <si>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</si>
  <si>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</si>
  <si>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</si>
  <si>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</si>
  <si>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</si>
  <si>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</si>
  <si>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</si>
  <si>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</si>
  <si>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</si>
  <si>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</si>
  <si>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</si>
  <si>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</si>
  <si>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</si>
  <si>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</si>
  <si>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</si>
  <si>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</si>
  <si>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</si>
  <si>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</si>
  <si>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</si>
  <si>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</si>
  <si>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</si>
  <si>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</si>
  <si>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</si>
  <si>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</si>
  <si>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</si>
  <si>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</si>
  <si>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</si>
  <si>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</si>
  <si>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</si>
  <si>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</si>
  <si>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</si>
  <si>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</si>
  <si>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</si>
  <si>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</si>
  <si>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</si>
  <si>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</si>
  <si>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</si>
  <si>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</si>
  <si>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</si>
  <si>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</si>
  <si>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</si>
  <si>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</si>
  <si>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</si>
  <si>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</si>
  <si>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</si>
  <si>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</si>
  <si>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</si>
  <si>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</si>
  <si>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</si>
  <si>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</si>
  <si>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</si>
  <si>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</si>
  <si>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</si>
  <si>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</si>
  <si>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</si>
  <si>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</si>
  <si>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</si>
  <si>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</si>
  <si>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</si>
  <si>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</si>
  <si>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</si>
  <si>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</si>
  <si>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</si>
  <si>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</si>
  <si>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</si>
  <si>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</si>
  <si>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</si>
  <si>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</si>
  <si>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</si>
  <si>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</si>
  <si>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</si>
  <si>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</si>
  <si>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</si>
  <si>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</si>
  <si>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</si>
  <si>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</si>
  <si>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</si>
  <si>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</si>
  <si>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</si>
  <si>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</si>
  <si>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</si>
  <si>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</si>
  <si>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</si>
  <si>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</si>
  <si>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</si>
  <si>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</si>
  <si>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</si>
  <si>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</si>
  <si>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</si>
  <si>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</si>
  <si>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</si>
  <si>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</si>
  <si>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</si>
  <si>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</si>
  <si>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</si>
  <si>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</si>
  <si>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</si>
  <si>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</si>
  <si>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</si>
  <si>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</si>
  <si>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</si>
  <si>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</si>
  <si>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</si>
  <si>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</si>
  <si>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</si>
  <si>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</si>
  <si>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</si>
  <si>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</si>
  <si>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</si>
  <si>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</si>
  <si>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</si>
  <si>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</si>
  <si>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</si>
  <si>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</si>
  <si>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</si>
  <si>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</si>
  <si>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</si>
  <si>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</si>
  <si>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</si>
  <si>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</si>
  <si>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</si>
  <si>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</si>
  <si>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</si>
  <si>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</si>
  <si>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</si>
  <si>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</si>
  <si>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</si>
  <si>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</si>
  <si>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</si>
  <si>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</si>
  <si>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</si>
  <si>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</si>
  <si>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</si>
  <si>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</si>
  <si>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</si>
  <si>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</si>
  <si>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</si>
  <si>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</si>
  <si>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</si>
  <si>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</si>
  <si>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</si>
  <si>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</si>
  <si>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</si>
  <si>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</si>
  <si>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</si>
  <si>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</si>
  <si>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</si>
  <si>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</si>
  <si>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</si>
  <si>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</si>
  <si>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</si>
  <si>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</si>
  <si>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</si>
  <si>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</si>
  <si>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</si>
  <si>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</si>
  <si>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</si>
  <si>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</si>
  <si>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</si>
  <si>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</si>
  <si>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</si>
  <si>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</si>
  <si>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</si>
  <si>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</si>
  <si>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</si>
  <si>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</si>
  <si>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</si>
  <si>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</si>
  <si>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</si>
  <si>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</si>
  <si>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</si>
  <si>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</si>
  <si>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</si>
  <si>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</si>
  <si>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</si>
  <si>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</si>
  <si>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</si>
  <si>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</si>
  <si>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</si>
  <si>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</si>
  <si>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</si>
  <si>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</si>
  <si>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</si>
  <si>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</si>
  <si>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</si>
  <si>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</si>
  <si>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</si>
  <si>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</si>
  <si>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</si>
  <si>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</si>
  <si>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</si>
  <si>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</si>
  <si>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</si>
  <si>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</si>
  <si>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</si>
  <si>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</si>
  <si>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</si>
  <si>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</si>
  <si>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</si>
  <si>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</si>
  <si>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</si>
  <si>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</si>
  <si>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</si>
  <si>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</si>
  <si>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</si>
  <si>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</si>
  <si>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</si>
  <si>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</si>
  <si>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</si>
  <si>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</si>
  <si>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</si>
  <si>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</si>
  <si>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</si>
  <si>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</si>
  <si>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</si>
  <si>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</si>
  <si>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</si>
  <si>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</si>
  <si>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</si>
  <si>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</si>
  <si>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</si>
  <si>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</si>
  <si>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</si>
  <si>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</si>
  <si>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</si>
  <si>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</si>
  <si>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</si>
  <si>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</si>
  <si>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</si>
  <si>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</si>
  <si>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</si>
  <si>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</si>
  <si>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</si>
  <si>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</si>
  <si>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</si>
  <si>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</si>
  <si>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</si>
  <si>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</si>
  <si>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</si>
  <si>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</si>
  <si>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</si>
  <si>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</si>
  <si>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</si>
  <si>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</si>
  <si>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</si>
  <si>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</si>
  <si>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</si>
  <si>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</si>
  <si>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</si>
  <si>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</si>
  <si>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</si>
  <si>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</si>
  <si>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</si>
  <si>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</si>
  <si>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</si>
  <si>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</si>
  <si>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</si>
  <si>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</si>
  <si>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</si>
  <si>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</si>
  <si>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</si>
  <si>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</si>
  <si>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</si>
  <si>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</si>
  <si>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</si>
  <si>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</si>
  <si>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</si>
  <si>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</si>
  <si>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</si>
  <si>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</si>
  <si>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</si>
  <si>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</si>
  <si>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</si>
  <si>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</si>
  <si>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</si>
  <si>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</si>
  <si>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</si>
  <si>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</si>
  <si>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</si>
  <si>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</si>
  <si>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</si>
  <si>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</si>
  <si>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</si>
  <si>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</si>
  <si>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</si>
  <si>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</si>
  <si>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</si>
  <si>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</si>
  <si>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</si>
  <si>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</si>
  <si>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</si>
  <si>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</si>
  <si>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</si>
  <si>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</si>
  <si>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</si>
  <si>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</si>
  <si>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</si>
  <si>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</si>
  <si>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</si>
  <si>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</si>
  <si>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</si>
  <si>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</si>
  <si>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</si>
  <si>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</si>
  <si>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</si>
  <si>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</si>
  <si>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</si>
  <si>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</si>
  <si>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</si>
  <si>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</si>
  <si>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</si>
  <si>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</si>
  <si>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</si>
  <si>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</si>
  <si>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</si>
  <si>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</si>
  <si>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</si>
  <si>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</si>
  <si>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</si>
  <si>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</si>
  <si>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</si>
  <si>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</si>
  <si>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</si>
  <si>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</si>
  <si>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</si>
  <si>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</si>
  <si>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</si>
  <si>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</si>
  <si>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</si>
  <si>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</si>
  <si>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</si>
  <si>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</si>
  <si>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</si>
  <si>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</si>
  <si>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</si>
  <si>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</si>
  <si>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</si>
  <si>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</si>
  <si>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</si>
  <si>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</si>
  <si>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</si>
  <si>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</si>
  <si>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</si>
  <si>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</si>
  <si>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</si>
  <si>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</si>
  <si>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</si>
  <si>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</si>
  <si>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</si>
  <si>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</si>
  <si>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</si>
  <si>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</si>
  <si>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</si>
  <si>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</si>
  <si>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</si>
  <si>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</si>
  <si>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</si>
  <si>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</si>
  <si>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</si>
  <si>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</si>
  <si>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</si>
  <si>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</si>
  <si>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</si>
  <si>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</si>
  <si>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</si>
  <si>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</si>
  <si>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</si>
  <si>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</si>
  <si>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</si>
  <si>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</si>
  <si>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</si>
  <si>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</si>
  <si>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</si>
  <si>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</si>
  <si>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</si>
  <si>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</si>
  <si>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</si>
  <si>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</si>
  <si>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</si>
  <si>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</si>
  <si>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</si>
  <si>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</si>
  <si>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</si>
  <si>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</si>
  <si>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</si>
  <si>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</si>
  <si>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</si>
  <si>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</si>
  <si>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</si>
  <si>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</si>
  <si>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</si>
  <si>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</si>
  <si>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</si>
  <si>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</si>
  <si>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</si>
  <si>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</si>
  <si>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</si>
  <si>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</si>
  <si>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</si>
  <si>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</si>
  <si>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</si>
  <si>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</si>
  <si>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</si>
  <si>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</si>
  <si>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</si>
  <si>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</si>
  <si>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</si>
  <si>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</si>
  <si>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</si>
  <si>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</si>
  <si>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</si>
  <si>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</si>
  <si>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</si>
  <si>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</si>
  <si>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</si>
  <si>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</si>
  <si>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</si>
  <si>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</si>
  <si>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</si>
  <si>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</si>
  <si>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</si>
  <si>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</si>
  <si>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</si>
  <si>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</si>
  <si>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</si>
  <si>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</si>
  <si>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</si>
  <si>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</si>
  <si>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</si>
  <si>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</si>
  <si>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</si>
  <si>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</si>
  <si>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</si>
  <si>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</si>
  <si>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</si>
  <si>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</si>
  <si>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</si>
  <si>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</si>
  <si>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</si>
  <si>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</si>
  <si>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</si>
  <si>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</si>
  <si>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</si>
  <si>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</si>
  <si>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</si>
  <si>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</si>
  <si>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</si>
  <si>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</si>
  <si>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</si>
  <si>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</si>
  <si>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</si>
  <si>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</si>
  <si>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</si>
  <si>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</si>
  <si>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</si>
  <si>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</si>
  <si>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</si>
  <si>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</si>
  <si>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</si>
  <si>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</si>
  <si>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</si>
  <si>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</si>
  <si>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</si>
  <si>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</si>
  <si>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</si>
  <si>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</si>
  <si>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</si>
  <si>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</si>
  <si>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</si>
  <si>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</si>
  <si>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</si>
  <si>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</si>
  <si>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</si>
  <si>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</si>
  <si>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</si>
  <si>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</si>
  <si>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</si>
  <si>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</si>
  <si>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</si>
  <si>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</si>
  <si>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</si>
  <si>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</si>
  <si>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</si>
  <si>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</si>
  <si>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</si>
  <si>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</si>
  <si>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</si>
  <si>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</si>
  <si>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</si>
  <si>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</si>
  <si>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</si>
  <si>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</si>
  <si>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</si>
  <si>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</si>
  <si>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</si>
  <si>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</si>
  <si>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</si>
  <si>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</si>
  <si>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</si>
  <si>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</si>
  <si>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</si>
  <si>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</si>
  <si>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</si>
  <si>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</si>
  <si>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</si>
  <si>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</si>
  <si>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</si>
  <si>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</si>
  <si>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</si>
  <si>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</si>
  <si>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</si>
  <si>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</si>
  <si>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</si>
  <si>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</si>
  <si>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</si>
  <si>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</si>
  <si>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</si>
  <si>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</si>
  <si>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</si>
  <si>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</si>
  <si>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</si>
  <si>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</si>
  <si>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</si>
  <si>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</si>
  <si>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</si>
  <si>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</si>
  <si>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</si>
  <si>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</si>
  <si>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</si>
  <si>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</si>
  <si>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</si>
  <si>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</si>
  <si>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</si>
  <si>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</si>
  <si>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</si>
  <si>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</si>
  <si>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</si>
  <si>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</si>
  <si>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</si>
  <si>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</si>
  <si>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</si>
  <si>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</si>
  <si>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</si>
  <si>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</si>
  <si>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</si>
  <si>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</si>
  <si>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</si>
  <si>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</si>
  <si>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</si>
  <si>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</si>
  <si>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</si>
  <si>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</si>
  <si>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</si>
  <si>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</si>
  <si>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</si>
  <si>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</si>
  <si>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</si>
  <si>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</si>
  <si>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</si>
  <si>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</si>
  <si>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</si>
  <si>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</si>
  <si>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</si>
  <si>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</si>
  <si>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</si>
  <si>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</si>
  <si>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</si>
  <si>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</si>
  <si>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</si>
  <si>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</si>
  <si>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</si>
  <si>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</si>
  <si>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</si>
  <si>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</si>
  <si>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</si>
  <si>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</si>
  <si>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</si>
  <si>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</si>
  <si>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</si>
  <si>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</si>
  <si>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</si>
  <si>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</si>
  <si>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</si>
  <si>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</si>
  <si>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</si>
  <si>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</si>
  <si>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</si>
  <si>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</si>
  <si>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</si>
  <si>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</si>
  <si>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</si>
  <si>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</si>
  <si>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</si>
  <si>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</si>
  <si>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</si>
  <si>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</si>
  <si>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</si>
  <si>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</si>
  <si>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</si>
  <si>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</si>
  <si>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</si>
  <si>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</si>
  <si>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</si>
  <si>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</si>
  <si>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</si>
  <si>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</si>
  <si>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</si>
  <si>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</si>
  <si>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</si>
  <si>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</si>
  <si>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</si>
  <si>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</si>
  <si>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</si>
  <si>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</si>
  <si>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</si>
  <si>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</si>
  <si>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</si>
  <si>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</si>
  <si>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</si>
  <si>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</si>
  <si>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</si>
  <si>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</si>
  <si>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</si>
  <si>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</si>
  <si>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</si>
  <si>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</si>
  <si>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</si>
  <si>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</si>
  <si>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</si>
  <si>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</si>
  <si>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</si>
  <si>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</si>
  <si>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</si>
  <si>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</si>
  <si>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</si>
  <si>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</si>
  <si>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</si>
  <si>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</si>
  <si>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</si>
  <si>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</si>
  <si>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</si>
  <si>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</si>
  <si>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</si>
  <si>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</si>
  <si>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</si>
  <si>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</si>
  <si>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</si>
  <si>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</si>
  <si>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</si>
  <si>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</si>
  <si>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</si>
  <si>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</si>
  <si>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</si>
  <si>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</si>
  <si>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</si>
  <si>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</si>
  <si>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</si>
  <si>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</si>
  <si>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</si>
  <si>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</si>
  <si>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</si>
  <si>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</si>
  <si>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</si>
  <si>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</si>
  <si>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</si>
  <si>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</si>
  <si>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</si>
  <si>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</si>
  <si>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</si>
  <si>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</si>
  <si>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</si>
  <si>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</si>
  <si>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</si>
  <si>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</si>
  <si>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</si>
  <si>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</si>
  <si>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</si>
  <si>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</si>
  <si>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</si>
  <si>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</si>
  <si>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</si>
  <si>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</si>
  <si>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</si>
  <si>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</si>
  <si>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</si>
  <si>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</si>
  <si>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</si>
  <si>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</si>
  <si>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</si>
  <si>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</si>
  <si>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</si>
  <si>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</si>
  <si>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</si>
  <si>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</si>
  <si>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</si>
  <si>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</si>
  <si>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</si>
  <si>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</si>
  <si>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</si>
  <si>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</si>
  <si>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</si>
  <si>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</si>
  <si>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</si>
  <si>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</si>
  <si>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</si>
  <si>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</si>
  <si>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</si>
  <si>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</si>
  <si>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</si>
  <si>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</si>
  <si>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</si>
  <si>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</si>
  <si>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</si>
  <si>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</si>
  <si>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</si>
  <si>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</si>
  <si>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</si>
  <si>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</si>
  <si>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</si>
  <si>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</si>
  <si>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</si>
  <si>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</si>
  <si>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</si>
  <si>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</si>
  <si>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</si>
  <si>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</si>
  <si>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</si>
  <si>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</si>
  <si>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</si>
  <si>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</si>
  <si>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</si>
  <si>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</si>
  <si>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</si>
  <si>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</si>
  <si>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</si>
  <si>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</si>
  <si>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</si>
  <si>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</si>
  <si>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</si>
  <si>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</si>
  <si>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</si>
  <si>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</si>
  <si>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</si>
  <si>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</si>
  <si>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</si>
  <si>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</si>
  <si>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</si>
  <si>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</si>
  <si>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</si>
  <si>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</si>
  <si>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</si>
  <si>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</si>
  <si>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</si>
  <si>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</si>
  <si>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</si>
  <si>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</si>
  <si>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</si>
  <si>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</si>
  <si>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</si>
  <si>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</si>
  <si>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</si>
  <si>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</si>
  <si>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</si>
  <si>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</si>
  <si>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</si>
  <si>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</si>
  <si>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</si>
  <si>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</si>
  <si>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</si>
  <si>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</si>
  <si>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</si>
  <si>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</si>
  <si>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</si>
  <si>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</si>
  <si>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</si>
  <si>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</si>
  <si>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</si>
  <si>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</si>
  <si>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</si>
  <si>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</si>
  <si>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</si>
  <si>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</si>
  <si>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</si>
  <si>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</si>
  <si>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</si>
  <si>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</si>
  <si>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</si>
  <si>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</si>
  <si>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</si>
  <si>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</si>
  <si>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</si>
  <si>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</si>
  <si>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</si>
  <si>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</si>
  <si>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</si>
  <si>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</si>
  <si>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</si>
  <si>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</si>
  <si>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</si>
  <si>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</si>
  <si>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</si>
  <si>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</si>
  <si>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</si>
  <si>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</si>
  <si>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</si>
  <si>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</si>
  <si>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</si>
  <si>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</si>
  <si>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</si>
  <si>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</si>
  <si>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</si>
  <si>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</si>
  <si>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</si>
  <si>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</si>
  <si>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</si>
  <si>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</si>
  <si>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</si>
  <si>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</si>
  <si>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</si>
  <si>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</si>
  <si>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</si>
  <si>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</si>
  <si>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</si>
  <si>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</si>
  <si>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</si>
  <si>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</si>
  <si>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</si>
  <si>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</si>
  <si>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</si>
  <si>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</si>
  <si>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</si>
  <si>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</si>
  <si>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</si>
  <si>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</si>
  <si>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</si>
  <si>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</si>
  <si>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</si>
  <si>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</si>
  <si>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</si>
  <si>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</si>
  <si>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</si>
  <si>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</si>
  <si>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</si>
  <si>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</si>
  <si>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</si>
  <si>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</si>
  <si>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</si>
  <si>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</si>
  <si>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</si>
  <si>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</si>
  <si>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</si>
  <si>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</si>
  <si>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</si>
  <si>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</si>
  <si>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</si>
  <si>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</si>
  <si>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</si>
  <si>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</si>
  <si>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</si>
  <si>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</si>
  <si>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</si>
  <si>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</si>
  <si>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</si>
  <si>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</si>
  <si>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</si>
  <si>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</si>
  <si>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</si>
  <si>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</si>
  <si>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</si>
  <si>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</si>
  <si>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</si>
  <si>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</si>
  <si>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</si>
  <si>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</si>
  <si>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</si>
  <si>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</si>
  <si>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</si>
  <si>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</si>
  <si>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</si>
  <si>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</si>
  <si>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</si>
  <si>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</si>
  <si>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</si>
  <si>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</si>
  <si>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</si>
  <si>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</si>
  <si>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</si>
  <si>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</si>
  <si>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</si>
  <si>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</si>
  <si>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</si>
  <si>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</si>
  <si>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</si>
  <si>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</si>
  <si>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</si>
  <si>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</si>
  <si>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</si>
  <si>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</si>
  <si>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</si>
  <si>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</si>
  <si>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</si>
  <si>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</si>
  <si>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</si>
  <si>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</si>
  <si>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</si>
  <si>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</si>
  <si>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</si>
  <si>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</si>
  <si>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</si>
  <si>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</si>
  <si>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</si>
  <si>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</si>
  <si>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</si>
  <si>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</si>
  <si>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</si>
  <si>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</si>
  <si>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</si>
  <si>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</si>
  <si>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</si>
  <si>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</si>
  <si>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</si>
  <si>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</si>
  <si>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</si>
  <si>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</si>
  <si>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</si>
  <si>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</si>
  <si>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</si>
  <si>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</si>
  <si>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</si>
  <si>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</si>
  <si>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</si>
  <si>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</si>
  <si>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</si>
  <si>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</si>
  <si>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</si>
  <si>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</si>
  <si>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</si>
  <si>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</si>
  <si>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</si>
  <si>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</si>
  <si>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</si>
  <si>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</si>
  <si>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</si>
  <si>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</si>
  <si>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</si>
  <si>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</si>
  <si>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</si>
  <si>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</si>
  <si>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</si>
  <si>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</si>
  <si>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</si>
  <si>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</si>
  <si>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</si>
  <si>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</si>
  <si>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</si>
  <si>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</si>
  <si>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</si>
  <si>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</si>
  <si>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</si>
  <si>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</si>
  <si>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</si>
  <si>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</si>
  <si>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</si>
  <si>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</si>
  <si>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</si>
  <si>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</si>
  <si>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</si>
  <si>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</si>
  <si>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</si>
  <si>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</si>
  <si>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</si>
  <si>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</si>
  <si>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</si>
  <si>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</si>
  <si>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</si>
  <si>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</si>
  <si>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</si>
  <si>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</si>
  <si>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</si>
  <si>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</si>
  <si>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</si>
  <si>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</si>
  <si>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</si>
  <si>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</si>
  <si>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</si>
  <si>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</si>
  <si>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</si>
  <si>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</si>
  <si>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</si>
  <si>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</si>
  <si>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</si>
  <si>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</si>
  <si>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</si>
  <si>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</si>
  <si>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</si>
  <si>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</si>
  <si>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</si>
  <si>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</si>
  <si>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</si>
  <si>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</si>
  <si>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</si>
  <si>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</si>
  <si>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</si>
  <si>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</si>
  <si>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</si>
  <si>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</si>
  <si>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</si>
  <si>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</si>
  <si>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</si>
  <si>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</si>
  <si>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</si>
  <si>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</si>
  <si>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</si>
  <si>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</si>
  <si>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</si>
  <si>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</si>
  <si>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</si>
  <si>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</si>
  <si>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</si>
  <si>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</si>
  <si>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</si>
  <si>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</si>
  <si>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</si>
  <si>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</si>
  <si>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</si>
  <si>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</si>
  <si>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</si>
  <si>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</si>
  <si>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</si>
  <si>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</si>
  <si>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</si>
  <si>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</si>
  <si>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</si>
  <si>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</si>
  <si>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</si>
  <si>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</si>
  <si>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</si>
  <si>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</si>
  <si>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</si>
  <si>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</si>
  <si>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</si>
  <si>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</si>
  <si>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</si>
  <si>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</si>
  <si>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</si>
  <si>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</si>
  <si>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</si>
  <si>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</si>
  <si>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</si>
  <si>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</si>
  <si>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</si>
  <si>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</si>
  <si>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</si>
  <si>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</si>
  <si>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</si>
  <si>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</si>
  <si>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</si>
  <si>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</si>
  <si>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</si>
  <si>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</si>
  <si>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</si>
  <si>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</si>
  <si>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</si>
  <si>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</si>
  <si>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</si>
  <si>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</si>
  <si>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</si>
  <si>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</si>
  <si>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</si>
  <si>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</si>
  <si>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</si>
  <si>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</si>
  <si>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</si>
  <si>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</si>
  <si>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</si>
  <si>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</si>
  <si>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</si>
  <si>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</si>
  <si>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</si>
  <si>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</si>
  <si>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</si>
  <si>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</si>
  <si>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</si>
  <si>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</si>
  <si>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</si>
  <si>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</si>
  <si>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</si>
  <si>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</si>
  <si>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</si>
  <si>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</si>
  <si>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</si>
  <si>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</si>
  <si>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</si>
  <si>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</si>
  <si>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</si>
  <si>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</si>
  <si>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</si>
  <si>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</si>
  <si>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</si>
  <si>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</si>
  <si>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</si>
  <si>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</si>
  <si>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</si>
  <si>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</si>
  <si>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</si>
  <si>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</si>
  <si>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</si>
  <si>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</si>
  <si>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</si>
  <si>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</si>
  <si>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</si>
  <si>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</si>
  <si>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</si>
  <si>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</si>
  <si>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</si>
  <si>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</si>
  <si>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</si>
  <si>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</si>
  <si>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</si>
  <si>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</si>
  <si>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</si>
  <si>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</si>
  <si>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</si>
  <si>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</si>
  <si>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</si>
  <si>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</si>
  <si>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</si>
  <si>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</si>
  <si>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</si>
  <si>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</si>
  <si>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</si>
  <si>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</si>
  <si>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</si>
  <si>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</si>
  <si>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</si>
  <si>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</si>
  <si>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</si>
  <si>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</si>
  <si>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</si>
  <si>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</si>
  <si>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</si>
  <si>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</si>
  <si>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</si>
  <si>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</si>
  <si>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</si>
  <si>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</si>
  <si>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</si>
  <si>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</si>
  <si>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</si>
  <si>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</si>
  <si>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</si>
  <si>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</si>
  <si>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</si>
  <si>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</si>
  <si>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</si>
  <si>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</si>
  <si>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</si>
  <si>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</si>
  <si>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</si>
  <si>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</si>
  <si>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</si>
  <si>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</si>
  <si>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</si>
  <si>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</si>
  <si>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</si>
  <si>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</si>
  <si>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</si>
  <si>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</si>
  <si>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</si>
  <si>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</si>
  <si>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</si>
  <si>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</si>
  <si>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</si>
  <si>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</si>
  <si>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</si>
  <si>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</si>
  <si>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</si>
  <si>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</si>
  <si>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</si>
  <si>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</si>
  <si>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</si>
  <si>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</si>
  <si>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</si>
  <si>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</si>
  <si>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</si>
  <si>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</si>
  <si>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</si>
  <si>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</si>
  <si>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</si>
  <si>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</si>
  <si>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</si>
  <si>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</si>
  <si>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</si>
  <si>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</si>
  <si>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</si>
  <si>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</si>
  <si>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</si>
  <si>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</si>
  <si>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</si>
  <si>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</si>
  <si>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</si>
  <si>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</si>
  <si>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</si>
  <si>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</si>
  <si>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</si>
  <si>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</si>
  <si>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</si>
  <si>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</si>
  <si>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</si>
  <si>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</si>
  <si>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</si>
  <si>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</si>
  <si>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</si>
  <si>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</si>
  <si>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</si>
  <si>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</si>
  <si>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</si>
  <si>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</si>
  <si>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</si>
  <si>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</si>
  <si>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</si>
  <si>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</si>
  <si>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</si>
  <si>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</si>
  <si>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</si>
  <si>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</si>
  <si>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</si>
  <si>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</si>
  <si>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</si>
  <si>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</si>
  <si>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</si>
  <si>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</si>
  <si>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</si>
  <si>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</si>
  <si>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</si>
  <si>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</si>
  <si>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</si>
  <si>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</si>
  <si>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</si>
  <si>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</si>
  <si>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</si>
  <si>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</si>
  <si>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</si>
  <si>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</si>
  <si>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</si>
  <si>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</si>
  <si>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</si>
  <si>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</si>
  <si>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</si>
  <si>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</si>
  <si>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</si>
  <si>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</si>
  <si>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</si>
  <si>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</si>
  <si>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</si>
  <si>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</si>
  <si>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</si>
  <si>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</si>
  <si>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</si>
  <si>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</si>
  <si>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</si>
  <si>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</si>
  <si>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</si>
  <si>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</si>
  <si>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</si>
  <si>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</si>
  <si>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</si>
  <si>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</si>
  <si>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</si>
  <si>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</si>
  <si>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</si>
  <si>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</si>
  <si>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</si>
  <si>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</si>
  <si>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</si>
  <si>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</si>
  <si>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</si>
  <si>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</si>
  <si>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</si>
  <si>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</si>
  <si>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</si>
  <si>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</si>
  <si>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</si>
  <si>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</si>
  <si>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</si>
  <si>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</si>
  <si>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</si>
  <si>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</si>
  <si>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</si>
  <si>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</si>
  <si>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</si>
  <si>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</si>
  <si>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</si>
  <si>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</si>
  <si>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</si>
  <si>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</si>
  <si>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</si>
  <si>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</si>
  <si>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</si>
  <si>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</si>
  <si>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</si>
  <si>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</si>
  <si>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</si>
  <si>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</si>
  <si>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</si>
  <si>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</si>
  <si>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</si>
  <si>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</si>
  <si>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</si>
  <si>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</si>
  <si>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</si>
  <si>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</si>
  <si>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</si>
  <si>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</si>
  <si>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</si>
  <si>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</si>
  <si>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</si>
  <si>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</si>
  <si>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</si>
  <si>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</si>
  <si>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</si>
  <si>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</si>
  <si>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</si>
  <si>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</si>
  <si>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</si>
  <si>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</si>
  <si>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</si>
  <si>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</si>
  <si>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</si>
  <si>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</si>
  <si>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</si>
  <si>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</si>
  <si>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</si>
  <si>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</si>
  <si>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</si>
  <si>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</si>
  <si>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</si>
  <si>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</si>
  <si>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</si>
  <si>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</si>
  <si>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</si>
  <si>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</si>
  <si>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</si>
  <si>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</si>
  <si>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</si>
  <si>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</si>
  <si>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</si>
  <si>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</si>
  <si>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</si>
  <si>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</si>
  <si>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</si>
  <si>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</si>
  <si>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</si>
  <si>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</si>
  <si>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</si>
  <si>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</si>
  <si>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</si>
  <si>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</si>
  <si>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</si>
  <si>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</si>
  <si>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</si>
  <si>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</si>
  <si>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</si>
  <si>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</si>
  <si>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</si>
  <si>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</si>
  <si>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</si>
  <si>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</si>
  <si>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</si>
  <si>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</si>
  <si>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</si>
  <si>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</si>
  <si>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</si>
  <si>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</si>
  <si>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</si>
  <si>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</si>
  <si>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</si>
  <si>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</si>
  <si>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</si>
  <si>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</si>
  <si>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</si>
  <si>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</si>
  <si>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</si>
  <si>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</si>
  <si>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</si>
  <si>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</si>
  <si>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</si>
  <si>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</si>
  <si>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</si>
  <si>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</si>
  <si>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</si>
  <si>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</si>
  <si>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</si>
  <si>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</si>
  <si>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</si>
  <si>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</si>
  <si>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</si>
  <si>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</si>
  <si>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</si>
  <si>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</si>
  <si>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</si>
  <si>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</si>
  <si>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</si>
  <si>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</si>
  <si>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</si>
  <si>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</si>
  <si>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</si>
  <si>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</si>
  <si>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</si>
  <si>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</si>
  <si>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</si>
  <si>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</si>
  <si>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</si>
  <si>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</si>
  <si>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</si>
  <si>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</si>
  <si>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</si>
  <si>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</si>
  <si>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</si>
  <si>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</si>
  <si>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</si>
  <si>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</si>
  <si>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</si>
  <si>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</si>
  <si>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</si>
  <si>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</si>
  <si>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</si>
  <si>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</si>
  <si>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</si>
  <si>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</si>
  <si>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</si>
  <si>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</si>
  <si>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</si>
  <si>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</si>
  <si>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</si>
  <si>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</si>
  <si>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</si>
  <si>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</si>
  <si>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</si>
  <si>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</si>
  <si>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</si>
  <si>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</si>
  <si>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</si>
  <si>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</si>
  <si>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</si>
  <si>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</si>
  <si>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</si>
  <si>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</si>
  <si>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</si>
  <si>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</si>
  <si>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</si>
  <si>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</si>
  <si>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</si>
  <si>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</si>
  <si>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</si>
  <si>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</si>
  <si>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</si>
  <si>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</si>
  <si>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</si>
  <si>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</si>
  <si>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</si>
  <si>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</si>
  <si>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</si>
  <si>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</si>
  <si>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</si>
  <si>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</si>
  <si>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</si>
  <si>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</si>
  <si>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</si>
  <si>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</si>
  <si>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</si>
  <si>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</si>
  <si>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</si>
  <si>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</si>
  <si>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</si>
  <si>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</si>
  <si>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</si>
  <si>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</si>
  <si>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</si>
  <si>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</si>
  <si>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</si>
  <si>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</si>
  <si>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</si>
  <si>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</si>
  <si>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</si>
  <si>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</si>
  <si>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</si>
  <si>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</si>
  <si>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</si>
  <si>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</si>
  <si>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</si>
  <si>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</si>
  <si>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</si>
  <si>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</si>
  <si>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</si>
  <si>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</si>
  <si>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</si>
  <si>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</si>
  <si>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</si>
  <si>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</si>
  <si>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</si>
  <si>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</si>
  <si>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</si>
  <si>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</si>
  <si>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</si>
  <si>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</si>
  <si>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</si>
  <si>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</si>
  <si>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</si>
  <si>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</si>
  <si>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</si>
  <si>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</si>
  <si>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</si>
  <si>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</si>
  <si>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</si>
  <si>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</si>
  <si>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</si>
  <si>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</si>
  <si>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</si>
  <si>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</si>
  <si>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</si>
  <si>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</si>
  <si>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</si>
  <si>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</si>
  <si>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</si>
  <si>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</si>
  <si>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</si>
  <si>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</si>
  <si>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</si>
  <si>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</si>
  <si>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</si>
  <si>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</si>
  <si>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</si>
  <si>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</si>
  <si>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</si>
  <si>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</si>
  <si>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</si>
  <si>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</si>
  <si>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</si>
  <si>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</si>
  <si>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</si>
  <si>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</si>
  <si>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</si>
  <si>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</si>
  <si>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</si>
  <si>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</si>
  <si>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</si>
  <si>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</si>
  <si>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</si>
  <si>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</si>
  <si>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</si>
  <si>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</si>
  <si>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</si>
  <si>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</si>
  <si>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</si>
  <si>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</si>
  <si>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</si>
  <si>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</si>
  <si>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</si>
  <si>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</si>
  <si>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</si>
  <si>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</si>
  <si>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</si>
  <si>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</si>
  <si>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</si>
  <si>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</si>
  <si>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</si>
  <si>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</si>
  <si>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</si>
  <si>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</si>
  <si>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</si>
  <si>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</si>
  <si>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</si>
  <si>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</si>
  <si>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</si>
  <si>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</si>
  <si>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</si>
  <si>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</si>
  <si>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</si>
  <si>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</si>
  <si>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</si>
  <si>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</si>
  <si>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</si>
  <si>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</si>
  <si>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</si>
  <si>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</si>
  <si>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</si>
  <si>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</si>
  <si>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</si>
  <si>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</si>
  <si>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</si>
  <si>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</si>
  <si>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</si>
  <si>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</si>
  <si>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</si>
  <si>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</si>
  <si>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</si>
  <si>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</si>
  <si>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</si>
  <si>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</si>
  <si>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</si>
  <si>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</si>
  <si>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</si>
  <si>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</si>
  <si>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</si>
  <si>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</si>
  <si>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</si>
  <si>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</si>
  <si>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</si>
  <si>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</si>
  <si>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</si>
  <si>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</si>
  <si>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</si>
  <si>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</si>
  <si>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</si>
  <si>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</si>
  <si>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</si>
  <si>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</si>
  <si>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</si>
  <si>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</si>
  <si>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</si>
  <si>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</si>
  <si>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</si>
  <si>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</si>
  <si>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</si>
  <si>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</si>
  <si>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</si>
  <si>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</si>
  <si>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</si>
  <si>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</si>
  <si>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</si>
  <si>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</si>
  <si>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</si>
  <si>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</si>
  <si>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</si>
  <si>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</si>
  <si>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</si>
  <si>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</si>
  <si>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</si>
  <si>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</si>
  <si>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</si>
  <si>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</si>
  <si>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</si>
  <si>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</si>
  <si>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</si>
  <si>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</si>
  <si>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</si>
  <si>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</si>
  <si>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</si>
  <si>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</si>
  <si>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</si>
  <si>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</si>
  <si>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</si>
  <si>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</si>
  <si>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</si>
  <si>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</si>
  <si>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</si>
  <si>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</si>
  <si>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</si>
  <si>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</si>
  <si>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</si>
  <si>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</si>
  <si>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</si>
  <si>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</si>
  <si>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</si>
  <si>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</si>
  <si>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</si>
  <si>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</si>
  <si>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</si>
  <si>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</si>
  <si>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</si>
  <si>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</si>
  <si>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</si>
  <si>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</si>
  <si>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</si>
  <si>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</si>
  <si>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</si>
  <si>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</si>
  <si>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</si>
  <si>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</si>
  <si>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</si>
  <si>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</si>
  <si>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</si>
  <si>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</si>
  <si>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</si>
  <si>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</si>
  <si>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</si>
  <si>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</si>
  <si>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</si>
  <si>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</si>
  <si>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</si>
  <si>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</si>
  <si>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</si>
  <si>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</si>
  <si>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</si>
  <si>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</si>
  <si>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</si>
  <si>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</si>
  <si>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</si>
  <si>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</si>
  <si>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</si>
  <si>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</si>
  <si>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</si>
  <si>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</si>
  <si>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</si>
  <si>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</si>
  <si>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</si>
  <si>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</si>
  <si>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</si>
  <si>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</si>
  <si>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</si>
  <si>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</si>
  <si>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</si>
  <si>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</si>
  <si>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</si>
  <si>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</si>
  <si>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</si>
  <si>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</si>
  <si>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</si>
  <si>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</si>
  <si>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</si>
  <si>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</si>
  <si>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</si>
  <si>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</si>
  <si>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</si>
  <si>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</si>
  <si>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</si>
  <si>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</si>
  <si>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</si>
  <si>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</si>
  <si>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</si>
  <si>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</si>
  <si>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</si>
  <si>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</si>
  <si>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</si>
  <si>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</si>
  <si>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</si>
  <si>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</si>
  <si>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</si>
  <si>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</si>
  <si>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</si>
  <si>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</si>
  <si>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</si>
  <si>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</si>
  <si>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</si>
  <si>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</si>
  <si>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</si>
  <si>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</si>
  <si>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</si>
  <si>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</si>
  <si>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</si>
  <si>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</si>
  <si>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</si>
  <si>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</si>
  <si>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</si>
  <si>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</si>
  <si>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</si>
  <si>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</si>
  <si>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</si>
  <si>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</si>
  <si>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</si>
  <si>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</si>
  <si>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</si>
  <si>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</si>
  <si>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</si>
  <si>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</si>
  <si>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</si>
  <si>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</si>
  <si>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</si>
  <si>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</si>
  <si>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</si>
  <si>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</si>
  <si>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</si>
  <si>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</si>
  <si>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</si>
  <si>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</si>
  <si>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</si>
  <si>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</si>
  <si>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</si>
  <si>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</si>
  <si>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</si>
  <si>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</si>
  <si>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</si>
  <si>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</si>
  <si>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</si>
  <si>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</si>
  <si>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</si>
  <si>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</si>
  <si>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</si>
  <si>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</si>
  <si>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</si>
  <si>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</si>
  <si>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</si>
  <si>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</si>
  <si>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</si>
  <si>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</si>
  <si>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</si>
  <si>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</si>
  <si>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</si>
  <si>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</si>
  <si>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</si>
  <si>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</si>
  <si>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</si>
  <si>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</si>
  <si>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</si>
  <si>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</si>
  <si>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</si>
  <si>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</si>
  <si>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</si>
  <si>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</si>
  <si>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</si>
  <si>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</si>
  <si>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</si>
  <si>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</si>
  <si>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</si>
  <si>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</si>
  <si>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</si>
  <si>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</si>
  <si>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</si>
  <si>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</si>
  <si>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</si>
  <si>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</si>
  <si>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</si>
  <si>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</si>
  <si>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</si>
  <si>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</si>
  <si>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</si>
  <si>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</si>
  <si>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</si>
  <si>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</si>
  <si>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</si>
  <si>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</si>
  <si>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</si>
  <si>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</si>
  <si>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</si>
  <si>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</si>
  <si>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</si>
  <si>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</si>
  <si>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</si>
  <si>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</si>
  <si>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</si>
  <si>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</si>
  <si>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</si>
  <si>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</si>
  <si>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</si>
  <si>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</si>
  <si>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</si>
  <si>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</si>
  <si>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</si>
  <si>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</si>
  <si>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</si>
  <si>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</si>
  <si>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</si>
  <si>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</si>
  <si>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</si>
  <si>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</si>
  <si>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</si>
  <si>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</si>
  <si>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</si>
  <si>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</si>
  <si>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</si>
  <si>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</si>
  <si>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</si>
  <si>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</si>
  <si>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</si>
  <si>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</si>
  <si>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</si>
  <si>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</si>
  <si>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</si>
  <si>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</si>
  <si>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</si>
  <si>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</si>
  <si>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</si>
  <si>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</si>
  <si>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</si>
  <si>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</si>
  <si>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</si>
  <si>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</si>
  <si>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</si>
  <si>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</si>
  <si>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</si>
  <si>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</si>
  <si>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</si>
  <si>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</si>
  <si>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</si>
  <si>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</si>
  <si>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</si>
  <si>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</si>
  <si>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</si>
  <si>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</si>
  <si>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</si>
  <si>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</si>
  <si>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</si>
  <si>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</si>
  <si>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</si>
  <si>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</si>
  <si>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</si>
  <si>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</si>
  <si>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</si>
  <si>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</si>
  <si>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</si>
  <si>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</si>
  <si>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</si>
  <si>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</si>
  <si>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</si>
  <si>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</si>
  <si>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</si>
  <si>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</si>
  <si>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</si>
  <si>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</si>
  <si>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</si>
  <si>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</si>
  <si>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</si>
  <si>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</si>
  <si>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</si>
  <si>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</si>
  <si>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</si>
  <si>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</si>
  <si>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</si>
  <si>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</si>
  <si>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</si>
  <si>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</si>
  <si>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</si>
  <si>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</si>
  <si>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</si>
  <si>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</si>
  <si>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</si>
  <si>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</si>
  <si>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</si>
  <si>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</si>
  <si>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</si>
  <si>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</si>
  <si>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</si>
  <si>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</si>
  <si>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</si>
  <si>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</si>
  <si>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</si>
  <si>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</si>
  <si>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</si>
  <si>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</si>
  <si>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</si>
  <si>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</si>
  <si>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</si>
  <si>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</si>
  <si>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</si>
  <si>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</si>
  <si>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</si>
  <si>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</si>
  <si>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</si>
  <si>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</si>
  <si>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</si>
  <si>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</si>
  <si>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</si>
  <si>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</si>
  <si>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</si>
  <si>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</si>
  <si>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</si>
  <si>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</si>
  <si>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</si>
  <si>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</si>
  <si>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</si>
  <si>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</si>
  <si>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</si>
  <si>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</si>
  <si>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</si>
  <si>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</si>
  <si>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</si>
  <si>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</si>
  <si>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</si>
  <si>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</si>
  <si>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</si>
  <si>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</si>
  <si>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</si>
  <si>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</si>
  <si>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</si>
  <si>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</si>
  <si>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</si>
  <si>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</si>
  <si>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</si>
  <si>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</si>
  <si>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</si>
  <si>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</si>
  <si>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</si>
  <si>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</si>
  <si>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</si>
  <si>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</si>
  <si>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</si>
  <si>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</si>
  <si>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</si>
  <si>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</si>
  <si>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</si>
  <si>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</si>
  <si>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</si>
  <si>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</si>
  <si>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</si>
  <si>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</si>
  <si>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</si>
  <si>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</si>
  <si>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</si>
  <si>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</si>
  <si>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</si>
  <si>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</si>
  <si>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</si>
  <si>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</si>
  <si>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</si>
  <si>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</si>
  <si>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</si>
  <si>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</si>
  <si>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</si>
  <si>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</si>
  <si>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</si>
  <si>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</si>
  <si>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</si>
  <si>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</si>
  <si>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</si>
  <si>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</si>
  <si>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</si>
  <si>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</si>
  <si>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</si>
  <si>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</si>
  <si>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</si>
  <si>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</si>
  <si>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</si>
  <si>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</si>
  <si>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</si>
  <si>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</si>
  <si>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</si>
  <si>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</si>
  <si>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</si>
  <si>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</si>
  <si>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</si>
  <si>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</si>
  <si>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</si>
  <si>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</si>
  <si>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</si>
  <si>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</si>
  <si>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</si>
  <si>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</si>
  <si>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</si>
  <si>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</si>
  <si>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</si>
  <si>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</si>
  <si>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</si>
  <si>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</si>
  <si>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</si>
  <si>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</si>
  <si>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</si>
  <si>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</si>
  <si>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</si>
  <si>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</si>
  <si>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</si>
  <si>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</si>
  <si>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</si>
  <si>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</si>
  <si>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</si>
  <si>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</si>
  <si>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</si>
  <si>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</si>
  <si>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</si>
  <si>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</si>
  <si>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</si>
  <si>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</si>
  <si>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</si>
  <si>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</si>
  <si>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</si>
  <si>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</si>
  <si>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</si>
  <si>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</si>
  <si>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</si>
  <si>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</si>
  <si>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</si>
  <si>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</si>
  <si>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</si>
  <si>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</si>
  <si>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</si>
  <si>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</si>
  <si>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</si>
  <si>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</si>
  <si>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</si>
  <si>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</si>
  <si>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</si>
  <si>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</si>
  <si>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</si>
  <si>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</si>
  <si>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</si>
  <si>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</si>
  <si>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</si>
  <si>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</si>
  <si>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</si>
  <si>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</si>
  <si>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</si>
  <si>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</si>
  <si>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</si>
  <si>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</si>
  <si>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</si>
  <si>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</si>
  <si>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</si>
  <si>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</si>
  <si>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</si>
  <si>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</si>
  <si>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</si>
  <si>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</si>
  <si>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</si>
  <si>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</si>
  <si>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</si>
  <si>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</si>
  <si>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</si>
  <si>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</si>
  <si>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</si>
  <si>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</si>
  <si>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</si>
  <si>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</si>
  <si>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</si>
  <si>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</si>
  <si>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</si>
  <si>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</si>
  <si>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</si>
  <si>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</si>
  <si>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</si>
  <si>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</si>
  <si>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</si>
  <si>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</si>
  <si>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</si>
  <si>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</si>
  <si>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</si>
  <si>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</si>
  <si>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</si>
  <si>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</si>
  <si>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</si>
  <si>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</si>
  <si>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</si>
  <si>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</si>
  <si>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</si>
  <si>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</si>
  <si>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</si>
  <si>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</si>
  <si>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</si>
  <si>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</si>
  <si>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</si>
  <si>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</si>
  <si>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</si>
  <si>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</si>
  <si>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</si>
  <si>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</si>
  <si>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</si>
  <si>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</si>
  <si>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</si>
  <si>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</si>
  <si>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</si>
  <si>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</si>
  <si>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</si>
  <si>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</si>
  <si>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</si>
  <si>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</si>
  <si>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</si>
  <si>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</si>
  <si>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</si>
  <si>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</si>
  <si>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</si>
  <si>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</si>
  <si>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</si>
  <si>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</si>
  <si>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</si>
  <si>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</si>
  <si>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</si>
  <si>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</si>
  <si>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</si>
  <si>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</si>
  <si>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</si>
  <si>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</si>
  <si>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</si>
  <si>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</si>
  <si>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</si>
  <si>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</si>
  <si>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</si>
  <si>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</si>
  <si>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</si>
  <si>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</si>
  <si>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</si>
  <si>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</si>
  <si>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</si>
  <si>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</si>
  <si>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</si>
  <si>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</si>
  <si>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</si>
  <si>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</si>
  <si>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</si>
  <si>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</si>
  <si>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</si>
  <si>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</si>
  <si>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</si>
  <si>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</si>
  <si>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</si>
  <si>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</si>
  <si>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</si>
  <si>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</si>
  <si>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</si>
  <si>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</si>
  <si>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</si>
  <si>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</si>
  <si>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</si>
  <si>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</si>
  <si>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</si>
  <si>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</si>
  <si>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</si>
  <si>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</si>
  <si>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</si>
  <si>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</si>
  <si>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</si>
  <si>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</si>
  <si>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</si>
  <si>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</si>
  <si>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</si>
  <si>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</si>
  <si>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</si>
  <si>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</si>
  <si>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</si>
  <si>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</si>
  <si>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</si>
  <si>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</si>
  <si>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</si>
  <si>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</si>
  <si>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</si>
  <si>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</si>
  <si>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</si>
  <si>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</si>
  <si>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</si>
  <si>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</si>
  <si>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</si>
  <si>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</si>
  <si>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</si>
  <si>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</si>
  <si>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</si>
  <si>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</si>
  <si>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</si>
  <si>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</si>
  <si>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</si>
  <si>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</si>
  <si>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</si>
  <si>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</si>
  <si>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</si>
  <si>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</si>
  <si>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</si>
  <si>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</si>
  <si>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</si>
  <si>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</si>
  <si>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</si>
  <si>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</si>
  <si>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</si>
  <si>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</si>
  <si>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</si>
  <si>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</si>
  <si>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</si>
  <si>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</si>
  <si>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</si>
  <si>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</si>
  <si>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</si>
  <si>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</si>
  <si>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</si>
  <si>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</si>
  <si>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</si>
  <si>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</si>
  <si>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</si>
  <si>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</si>
  <si>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</si>
  <si>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</si>
  <si>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</si>
  <si>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</si>
  <si>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</si>
  <si>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</si>
  <si>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</si>
  <si>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</si>
  <si>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</si>
  <si>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</si>
  <si>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</si>
  <si>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</si>
  <si>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</si>
  <si>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</si>
  <si>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</si>
  <si>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</si>
  <si>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</si>
  <si>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</si>
  <si>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</si>
  <si>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</si>
  <si>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</si>
  <si>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</si>
  <si>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</si>
  <si>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</si>
  <si>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</si>
  <si>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</si>
  <si>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</si>
  <si>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</si>
  <si>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</si>
  <si>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</si>
  <si>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</si>
  <si>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</si>
  <si>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</si>
  <si>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</si>
  <si>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</si>
  <si>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</si>
  <si>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</si>
  <si>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</si>
  <si>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</si>
  <si>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</si>
  <si>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</si>
  <si>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</si>
  <si>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</si>
  <si>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</si>
  <si>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</si>
  <si>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</si>
  <si>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</si>
  <si>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</si>
  <si>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</si>
  <si>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</si>
  <si>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</si>
  <si>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</si>
  <si>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</si>
  <si>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</si>
  <si>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</si>
  <si>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</si>
  <si>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</si>
  <si>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</si>
  <si>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</si>
  <si>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</si>
  <si>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</si>
  <si>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</si>
  <si>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</si>
  <si>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</si>
  <si>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</si>
  <si>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</si>
  <si>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</si>
  <si>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</si>
  <si>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</si>
  <si>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</si>
  <si>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</si>
  <si>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</si>
  <si>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</si>
  <si>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</si>
  <si>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</si>
  <si>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</si>
  <si>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</si>
  <si>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</si>
  <si>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</si>
  <si>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</si>
  <si>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</si>
  <si>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</si>
  <si>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</si>
  <si>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</si>
  <si>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</si>
  <si>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</si>
  <si>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</si>
  <si>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</si>
  <si>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</si>
  <si>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</si>
  <si>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</si>
  <si>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</si>
  <si>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</si>
  <si>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</si>
  <si>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</si>
  <si>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</si>
  <si>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</si>
  <si>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</si>
  <si>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</si>
  <si>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</si>
  <si>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</si>
  <si>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</si>
  <si>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</si>
  <si>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</si>
  <si>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</si>
  <si>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</si>
  <si>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</si>
  <si>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</si>
  <si>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</si>
  <si>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</si>
  <si>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</si>
  <si>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</si>
  <si>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</si>
  <si>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</si>
  <si>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</si>
  <si>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</si>
  <si>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</si>
  <si>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</si>
  <si>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</si>
  <si>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</si>
  <si>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</si>
  <si>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</si>
  <si>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</si>
  <si>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</si>
  <si>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</si>
  <si>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</si>
  <si>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</si>
  <si>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</si>
  <si>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</si>
  <si>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</si>
  <si>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</si>
  <si>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</si>
  <si>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</si>
  <si>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</si>
  <si>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</si>
  <si>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</si>
  <si>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</si>
  <si>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</si>
  <si>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</si>
  <si>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</si>
  <si>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</si>
  <si>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</si>
  <si>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</si>
  <si>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</si>
  <si>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</si>
  <si>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</si>
  <si>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</si>
  <si>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</si>
  <si>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</si>
  <si>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</si>
  <si>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</si>
  <si>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</si>
  <si>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</si>
  <si>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</si>
  <si>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</si>
  <si>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</si>
  <si>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</si>
  <si>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</si>
  <si>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</si>
  <si>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</si>
  <si>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</si>
  <si>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</si>
  <si>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</si>
  <si>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</si>
  <si>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</si>
  <si>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</si>
  <si>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</si>
  <si>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</si>
  <si>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</si>
  <si>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</si>
  <si>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</si>
  <si>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</si>
  <si>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</si>
  <si>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</si>
  <si>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</si>
  <si>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</si>
  <si>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</si>
  <si>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</si>
  <si>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</si>
  <si>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</si>
  <si>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</si>
  <si>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</si>
  <si>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</si>
  <si>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</si>
  <si>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</si>
  <si>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</si>
  <si>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</si>
  <si>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</si>
  <si>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</si>
  <si>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</si>
  <si>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</si>
  <si>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</si>
  <si>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</si>
  <si>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</si>
  <si>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</si>
  <si>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</si>
  <si>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</si>
  <si>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</si>
  <si>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</si>
  <si>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</si>
  <si>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</si>
  <si>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</si>
  <si>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</si>
  <si>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</si>
  <si>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</si>
  <si>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</si>
  <si>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</si>
  <si>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</si>
  <si>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</si>
  <si>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</si>
  <si>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</si>
  <si>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</si>
  <si>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</si>
  <si>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</si>
  <si>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</si>
  <si>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</si>
  <si>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</si>
  <si>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</si>
  <si>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</si>
  <si>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</si>
  <si>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</si>
  <si>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</si>
  <si>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</si>
  <si>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</si>
  <si>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</si>
  <si>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</si>
  <si>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</si>
  <si>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</si>
  <si>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</si>
  <si>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</si>
  <si>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</si>
  <si>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</si>
  <si>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</si>
  <si>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</si>
  <si>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</si>
  <si>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</si>
  <si>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</si>
  <si>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</si>
  <si>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</si>
  <si>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</si>
  <si>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</si>
  <si>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</si>
  <si>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</si>
  <si>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</si>
  <si>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</si>
  <si>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</si>
  <si>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</si>
  <si>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</si>
  <si>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</si>
  <si>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</si>
  <si>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</si>
  <si>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</si>
  <si>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</si>
  <si>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</si>
  <si>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</si>
  <si>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</si>
  <si>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</si>
  <si>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</si>
  <si>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</si>
  <si>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</si>
  <si>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</si>
  <si>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</si>
  <si>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</si>
  <si>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</si>
  <si>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</si>
  <si>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</si>
  <si>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</si>
  <si>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</si>
  <si>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</si>
  <si>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</si>
  <si>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</si>
  <si>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</si>
  <si>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</si>
  <si>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</si>
  <si>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</si>
  <si>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</si>
  <si>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</si>
  <si>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</si>
  <si>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</si>
  <si>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</si>
  <si>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</si>
  <si>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</si>
  <si>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</si>
  <si>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</si>
  <si>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</si>
  <si>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</si>
  <si>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</si>
  <si>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</si>
  <si>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</si>
  <si>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</si>
  <si>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</si>
  <si>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</si>
  <si>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</si>
  <si>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</si>
  <si>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</si>
  <si>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</si>
  <si>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</si>
  <si>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</si>
  <si>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</si>
  <si>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</si>
  <si>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</si>
  <si>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</si>
  <si>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</si>
  <si>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</si>
  <si>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</si>
  <si>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</si>
  <si>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</si>
  <si>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</si>
  <si>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</si>
  <si>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</si>
  <si>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</si>
  <si>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</si>
  <si>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</si>
  <si>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</si>
  <si>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</si>
  <si>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</si>
  <si>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</si>
  <si>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</si>
  <si>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</si>
  <si>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</si>
  <si>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</si>
  <si>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</si>
  <si>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</si>
  <si>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</si>
  <si>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</si>
  <si>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</si>
  <si>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</si>
  <si>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</si>
  <si>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</si>
  <si>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</si>
  <si>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</si>
  <si>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</si>
  <si>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</si>
  <si>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</si>
  <si>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</si>
  <si>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</si>
  <si>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</si>
  <si>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</si>
  <si>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</si>
  <si>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</si>
  <si>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</si>
  <si>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</si>
  <si>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</si>
  <si>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</si>
  <si>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</si>
  <si>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</si>
  <si>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</si>
  <si>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</si>
  <si>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</si>
  <si>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</si>
  <si>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</si>
  <si>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</si>
  <si>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</si>
  <si>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</si>
  <si>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</si>
  <si>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</si>
  <si>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</si>
  <si>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</si>
  <si>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</si>
  <si>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</si>
  <si>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</si>
  <si>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</si>
  <si>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</si>
  <si>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</si>
  <si>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</si>
  <si>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</si>
  <si>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</si>
  <si>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</si>
  <si>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</si>
  <si>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</si>
  <si>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</si>
  <si>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</si>
  <si>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</si>
  <si>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</si>
  <si>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</si>
  <si>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</si>
  <si>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</si>
  <si>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</si>
  <si>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</si>
  <si>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</si>
  <si>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</si>
  <si>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</si>
  <si>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</si>
  <si>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</si>
  <si>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</si>
  <si>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</si>
  <si>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</si>
  <si>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</si>
  <si>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</si>
  <si>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</si>
  <si>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</si>
  <si>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</si>
  <si>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</si>
  <si>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</si>
  <si>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</si>
  <si>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</si>
  <si>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</si>
  <si>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</si>
  <si>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</si>
  <si>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</si>
  <si>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</si>
  <si>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</si>
  <si>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</si>
  <si>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</si>
  <si>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</si>
  <si>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</si>
  <si>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</si>
  <si>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</si>
  <si>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</si>
  <si>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</si>
  <si>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</si>
  <si>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</si>
  <si>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</si>
  <si>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</si>
  <si>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</si>
  <si>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</si>
  <si>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</si>
  <si>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</si>
  <si>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</si>
  <si>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</si>
  <si>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</si>
  <si>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</si>
  <si>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</si>
  <si>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</si>
  <si>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</si>
  <si>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</si>
  <si>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</si>
  <si>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</si>
  <si>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</si>
  <si>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</si>
  <si>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</si>
  <si>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</si>
  <si>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</si>
  <si>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</si>
  <si>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</si>
  <si>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</si>
  <si>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</si>
  <si>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</si>
  <si>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</si>
  <si>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</si>
  <si>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</si>
  <si>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</si>
  <si>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</si>
  <si>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</si>
  <si>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</si>
  <si>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</si>
  <si>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</si>
  <si>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</si>
  <si>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</si>
  <si>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</si>
  <si>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</si>
  <si>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</si>
  <si>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</si>
  <si>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</si>
  <si>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</si>
  <si>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</si>
  <si>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</si>
  <si>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</si>
  <si>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</si>
  <si>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</si>
  <si>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</si>
  <si>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</si>
  <si>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</si>
  <si>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</si>
  <si>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</si>
  <si>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</si>
  <si>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</si>
  <si>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</si>
  <si>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</si>
  <si>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</si>
  <si>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</si>
  <si>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</si>
  <si>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</si>
  <si>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</si>
  <si>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</si>
  <si>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</si>
  <si>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</si>
  <si>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</si>
  <si>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</si>
  <si>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</si>
  <si>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</si>
  <si>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</si>
  <si>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</si>
  <si>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</si>
  <si>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</si>
  <si>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</si>
  <si>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</si>
  <si>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</si>
  <si>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</si>
  <si>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</si>
  <si>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</si>
  <si>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</si>
  <si>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</si>
  <si>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</si>
  <si>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</si>
  <si>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</si>
  <si>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</si>
  <si>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</si>
  <si>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</si>
  <si>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</si>
  <si>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</si>
  <si>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</si>
  <si>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</si>
  <si>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</si>
  <si>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</si>
  <si>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</si>
  <si>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</si>
  <si>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</si>
  <si>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</si>
  <si>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</si>
  <si>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</si>
  <si>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</si>
  <si>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</si>
  <si>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</si>
  <si>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</si>
  <si>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</si>
  <si>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</si>
  <si>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</si>
  <si>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</si>
  <si>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</si>
  <si>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</si>
  <si>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</si>
  <si>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</si>
  <si>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</si>
  <si>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</si>
  <si>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</si>
  <si>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</si>
  <si>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</si>
  <si>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</si>
  <si>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</si>
  <si>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</si>
  <si>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</si>
  <si>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</si>
  <si>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</si>
  <si>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</si>
  <si>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</si>
  <si>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</si>
  <si>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</si>
  <si>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</si>
  <si>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</si>
  <si>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</si>
  <si>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</si>
  <si>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</si>
  <si>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</si>
  <si>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</si>
  <si>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</si>
  <si>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</si>
  <si>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</si>
  <si>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</si>
  <si>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</si>
  <si>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</si>
  <si>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</si>
  <si>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</si>
  <si>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</si>
  <si>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</si>
  <si>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</si>
  <si>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</si>
  <si>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</si>
  <si>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</si>
  <si>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</si>
  <si>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</si>
  <si>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</si>
  <si>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</si>
  <si>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</si>
  <si>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</si>
  <si>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</si>
  <si>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</si>
  <si>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</si>
  <si>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</si>
  <si>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</si>
  <si>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</si>
  <si>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</si>
  <si>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</si>
  <si>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</si>
  <si>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</si>
  <si>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</si>
  <si>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</si>
  <si>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</si>
  <si>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</si>
  <si>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</si>
  <si>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</si>
  <si>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</si>
  <si>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</si>
  <si>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</si>
  <si>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</si>
  <si>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</si>
  <si>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</si>
  <si>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</si>
  <si>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</si>
  <si>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</si>
  <si>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</si>
  <si>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</si>
  <si>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</si>
  <si>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</si>
  <si>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</si>
  <si>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</si>
  <si>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</si>
  <si>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</si>
  <si>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</si>
  <si>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</si>
  <si>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</si>
  <si>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</si>
  <si>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</si>
  <si>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</si>
  <si>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</si>
  <si>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</si>
  <si>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</si>
  <si>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</si>
  <si>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</si>
  <si>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</si>
  <si>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</si>
  <si>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</si>
  <si>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</si>
  <si>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</si>
  <si>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</si>
  <si>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</si>
  <si>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</si>
  <si>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</si>
  <si>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</si>
  <si>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</si>
  <si>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</si>
  <si>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</si>
  <si>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</si>
  <si>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</si>
  <si>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</si>
  <si>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</si>
  <si>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</si>
  <si>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</si>
  <si>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</si>
  <si>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</si>
  <si>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</si>
  <si>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</si>
  <si>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</si>
  <si>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</si>
  <si>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</si>
  <si>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</si>
  <si>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</si>
  <si>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</si>
  <si>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</si>
  <si>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</si>
  <si>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</si>
  <si>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</si>
  <si>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</si>
  <si>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</si>
  <si>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</si>
  <si>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</si>
  <si>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</si>
  <si>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</si>
  <si>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</si>
  <si>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</si>
  <si>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</si>
  <si>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</si>
  <si>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</si>
  <si>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</si>
  <si>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</si>
  <si>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</si>
  <si>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</si>
  <si>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</si>
  <si>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</si>
  <si>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</si>
  <si>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</si>
  <si>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</si>
  <si>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</si>
  <si>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</si>
  <si>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</si>
  <si>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</si>
  <si>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</si>
  <si>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</si>
  <si>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</si>
  <si>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</si>
  <si>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</si>
  <si>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</si>
  <si>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</si>
  <si>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</si>
  <si>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</si>
  <si>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</si>
  <si>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</si>
  <si>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</si>
  <si>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</si>
  <si>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</si>
  <si>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</si>
  <si>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</si>
  <si>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</si>
  <si>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</si>
  <si>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</si>
  <si>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</si>
  <si>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</si>
  <si>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</si>
  <si>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</si>
  <si>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</si>
  <si>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</si>
  <si>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</si>
  <si>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</si>
  <si>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</si>
  <si>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</si>
  <si>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</si>
  <si>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</si>
  <si>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</si>
  <si>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</si>
  <si>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</si>
  <si>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</si>
  <si>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</si>
  <si>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</si>
  <si>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</si>
  <si>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</si>
  <si>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</si>
  <si>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</si>
  <si>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</si>
  <si>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</si>
  <si>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</si>
  <si>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</si>
  <si>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</si>
  <si>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</si>
  <si>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</si>
  <si>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</si>
  <si>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</si>
  <si>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</si>
  <si>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</si>
  <si>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</si>
  <si>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</si>
  <si>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</si>
  <si>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</si>
  <si>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</si>
  <si>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</si>
  <si>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</si>
  <si>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</si>
  <si>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</si>
  <si>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</si>
  <si>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</si>
  <si>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</si>
  <si>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</si>
  <si>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</si>
  <si>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</si>
  <si>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</si>
  <si>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</si>
  <si>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</si>
  <si>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</si>
  <si>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</si>
  <si>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</si>
  <si>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</si>
  <si>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</si>
  <si>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</si>
  <si>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</si>
  <si>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</si>
  <si>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</si>
  <si>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</si>
  <si>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</si>
  <si>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</si>
  <si>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</si>
  <si>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</si>
  <si>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</si>
  <si>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</si>
  <si>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</si>
  <si>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</si>
  <si>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</si>
  <si>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</si>
  <si>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</si>
  <si>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</si>
  <si>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</si>
  <si>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</si>
  <si>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</si>
  <si>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</si>
  <si>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</si>
  <si>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</si>
  <si>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</si>
  <si>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</si>
  <si>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</si>
  <si>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</si>
  <si>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</si>
  <si>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</si>
  <si>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</si>
  <si>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</si>
  <si>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</si>
  <si>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</si>
  <si>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</si>
  <si>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</si>
  <si>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</si>
  <si>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</si>
  <si>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</si>
  <si>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</si>
  <si>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</si>
  <si>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</si>
  <si>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</si>
  <si>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</si>
  <si>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</si>
  <si>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</si>
  <si>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</si>
  <si>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</si>
  <si>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</si>
  <si>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</si>
  <si>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</si>
  <si>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</si>
  <si>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</si>
  <si>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</si>
  <si>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</si>
  <si>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</si>
  <si>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</si>
  <si>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</si>
  <si>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</si>
  <si>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</si>
  <si>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</si>
  <si>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</si>
  <si>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</si>
  <si>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</si>
  <si>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</si>
  <si>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</si>
  <si>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</si>
  <si>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</si>
  <si>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</si>
  <si>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</si>
  <si>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</si>
  <si>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</si>
  <si>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</si>
  <si>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</si>
  <si>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</si>
  <si>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</si>
  <si>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</si>
  <si>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</si>
  <si>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</si>
  <si>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</si>
  <si>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</si>
  <si>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</si>
  <si>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</si>
  <si>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</si>
  <si>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</si>
  <si>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</si>
  <si>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</si>
  <si>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</si>
  <si>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</si>
  <si>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</si>
  <si>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</si>
  <si>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</si>
  <si>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</si>
  <si>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</si>
  <si>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</si>
  <si>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</si>
  <si>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</si>
  <si>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</si>
  <si>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</si>
  <si>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</si>
  <si>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</si>
  <si>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</si>
  <si>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</si>
  <si>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</si>
  <si>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</si>
  <si>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</si>
  <si>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</si>
  <si>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</si>
  <si>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</si>
  <si>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</si>
  <si>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</si>
  <si>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</si>
  <si>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</si>
  <si>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</si>
  <si>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</si>
  <si>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</si>
  <si>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</si>
  <si>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</si>
  <si>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</si>
  <si>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</si>
  <si>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</si>
  <si>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</si>
  <si>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</si>
  <si>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</si>
  <si>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</si>
  <si>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</si>
  <si>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</si>
  <si>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</si>
  <si>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</si>
  <si>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</si>
  <si>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</si>
  <si>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</si>
  <si>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</si>
  <si>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</si>
  <si>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</si>
  <si>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</si>
  <si>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</si>
  <si>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</si>
  <si>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</si>
  <si>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</si>
  <si>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</si>
  <si>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</si>
  <si>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</si>
  <si>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</si>
  <si>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</si>
  <si>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</si>
  <si>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</si>
  <si>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</si>
  <si>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</si>
  <si>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</si>
  <si>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</si>
  <si>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</si>
  <si>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</si>
  <si>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</si>
  <si>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</si>
  <si>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</si>
  <si>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</si>
  <si>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</si>
  <si>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</si>
  <si>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</si>
  <si>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</si>
  <si>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</si>
  <si>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</si>
  <si>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</si>
  <si>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</si>
  <si>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</si>
  <si>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</si>
  <si>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</si>
  <si>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</si>
  <si>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</si>
  <si>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</si>
  <si>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</si>
  <si>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</si>
  <si>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</si>
  <si>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</si>
  <si>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</si>
  <si>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</si>
  <si>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</si>
  <si>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</si>
  <si>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</si>
  <si>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</si>
  <si>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</si>
  <si>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</si>
  <si>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</si>
  <si>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</si>
  <si>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</si>
  <si>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</si>
  <si>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</si>
  <si>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</si>
  <si>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</si>
  <si>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</si>
  <si>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</si>
  <si>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</si>
  <si>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</si>
  <si>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</si>
  <si>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</si>
  <si>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</si>
  <si>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</si>
  <si>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</si>
  <si>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</si>
  <si>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</si>
  <si>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</si>
  <si>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</si>
  <si>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</si>
  <si>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</si>
  <si>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</si>
  <si>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</si>
  <si>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</si>
  <si>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</si>
  <si>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</si>
  <si>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</si>
  <si>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</si>
  <si>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</si>
  <si>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</si>
  <si>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</si>
  <si>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</si>
  <si>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</si>
  <si>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</si>
  <si>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</si>
  <si>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</si>
  <si>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</si>
  <si>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</si>
  <si>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</si>
  <si>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</si>
  <si>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</si>
  <si>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</si>
  <si>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</si>
  <si>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</si>
  <si>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</si>
  <si>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</si>
  <si>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</si>
  <si>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</si>
  <si>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</si>
  <si>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</si>
  <si>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</si>
  <si>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</si>
  <si>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</si>
  <si>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</si>
  <si>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</si>
  <si>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</si>
  <si>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</si>
  <si>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</si>
  <si>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</si>
  <si>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</si>
  <si>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</si>
  <si>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</si>
  <si>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</si>
  <si>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</si>
  <si>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</si>
  <si>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</si>
  <si>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</si>
  <si>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</si>
  <si>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</si>
  <si>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</si>
  <si>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</si>
  <si>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</si>
  <si>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</si>
  <si>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</si>
  <si>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</si>
  <si>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</si>
  <si>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</si>
  <si>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</si>
  <si>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</si>
  <si>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</si>
  <si>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</si>
  <si>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</si>
  <si>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</si>
  <si>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</si>
  <si>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</si>
  <si>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</si>
  <si>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</si>
  <si>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</si>
  <si>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</si>
  <si>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</si>
  <si>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</si>
  <si>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</si>
  <si>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</si>
  <si>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</si>
  <si>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</si>
  <si>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</si>
  <si>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</si>
  <si>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</si>
  <si>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</si>
  <si>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</si>
  <si>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</si>
  <si>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</si>
  <si>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</si>
  <si>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</si>
  <si>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</si>
  <si>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</si>
  <si>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</si>
  <si>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</si>
  <si>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</si>
  <si>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</si>
  <si>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</si>
  <si>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</si>
  <si>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</si>
  <si>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</si>
  <si>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</si>
  <si>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</si>
  <si>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</si>
  <si>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</si>
  <si>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</si>
  <si>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</si>
  <si>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</si>
  <si>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</si>
  <si>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</si>
  <si>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</si>
  <si>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</si>
  <si>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</si>
  <si>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</si>
  <si>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</si>
  <si>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</si>
  <si>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</si>
  <si>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</si>
  <si>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</si>
  <si>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</si>
  <si>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</si>
  <si>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</si>
  <si>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</si>
  <si>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</si>
  <si>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</si>
  <si>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</si>
  <si>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</si>
  <si>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</si>
  <si>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</si>
  <si>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</si>
  <si>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</si>
  <si>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</si>
  <si>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</si>
  <si>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</si>
  <si>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</si>
  <si>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</si>
  <si>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</si>
  <si>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</si>
  <si>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</si>
  <si>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</si>
  <si>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</si>
  <si>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</si>
  <si>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</si>
  <si>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</si>
  <si>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</si>
  <si>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</si>
  <si>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</si>
  <si>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</si>
  <si>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</si>
  <si>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</si>
  <si>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</si>
  <si>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</si>
  <si>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</si>
  <si>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</si>
  <si>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</si>
  <si>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</si>
  <si>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</si>
  <si>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</si>
  <si>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</si>
  <si>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</si>
  <si>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</si>
  <si>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</si>
  <si>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</si>
  <si>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</si>
  <si>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</si>
  <si>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</si>
  <si>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</si>
  <si>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</si>
  <si>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</si>
  <si>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</si>
  <si>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</si>
  <si>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</si>
  <si>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</si>
  <si>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</si>
  <si>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</si>
  <si>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</si>
  <si>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</si>
  <si>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</si>
  <si>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</si>
  <si>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</si>
  <si>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</si>
  <si>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</si>
  <si>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</si>
  <si>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</si>
  <si>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</si>
  <si>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</si>
  <si>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</si>
  <si>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</si>
  <si>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</si>
  <si>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</si>
  <si>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</si>
  <si>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</si>
  <si>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</si>
  <si>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</si>
  <si>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</si>
  <si>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</si>
  <si>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</si>
  <si>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</si>
  <si>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</si>
  <si>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</si>
  <si>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</si>
  <si>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</si>
  <si>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</si>
  <si>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</si>
  <si>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</si>
  <si>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</si>
  <si>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</si>
  <si>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</si>
  <si>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</si>
  <si>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</si>
  <si>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</si>
  <si>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</si>
  <si>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</si>
  <si>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</si>
  <si>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</si>
  <si>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</si>
  <si>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</si>
  <si>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</si>
  <si>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</si>
  <si>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</si>
  <si>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</si>
  <si>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</si>
  <si>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</si>
  <si>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</si>
  <si>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</si>
  <si>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</si>
  <si>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</si>
  <si>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</si>
  <si>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</si>
  <si>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</si>
  <si>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</si>
  <si>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</si>
  <si>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</si>
  <si>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</si>
  <si>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</si>
  <si>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</si>
  <si>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</si>
  <si>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</si>
  <si>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</si>
  <si>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</si>
  <si>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</si>
  <si>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</si>
  <si>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</si>
  <si>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</si>
  <si>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</si>
  <si>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</si>
  <si>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</si>
  <si>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</si>
  <si>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</si>
  <si>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</si>
  <si>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</si>
  <si>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</si>
  <si>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</si>
  <si>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</si>
  <si>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</si>
  <si>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</si>
  <si>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</si>
  <si>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</si>
  <si>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</si>
  <si>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</si>
  <si>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</si>
  <si>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</si>
  <si>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</si>
  <si>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</si>
  <si>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</si>
  <si>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</si>
  <si>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</si>
  <si>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</si>
  <si>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</si>
  <si>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</si>
  <si>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</si>
  <si>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</si>
  <si>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</si>
  <si>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</si>
  <si>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</si>
  <si>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</si>
  <si>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</si>
  <si>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</si>
  <si>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</si>
  <si>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</si>
  <si>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</si>
  <si>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</si>
  <si>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</si>
  <si>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</si>
  <si>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</si>
  <si>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</si>
  <si>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</si>
  <si>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</si>
  <si>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</si>
  <si>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</si>
  <si>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</si>
  <si>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</si>
  <si>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</si>
  <si>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</si>
  <si>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</si>
  <si>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</si>
  <si>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</si>
  <si>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</si>
  <si>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</si>
  <si>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</si>
  <si>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</si>
  <si>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</si>
  <si>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</si>
  <si>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</si>
  <si>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</si>
  <si>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</si>
  <si>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</si>
  <si>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</si>
  <si>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</si>
  <si>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</si>
  <si>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</si>
  <si>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</si>
  <si>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</si>
  <si>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</si>
  <si>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</si>
  <si>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</si>
  <si>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</si>
  <si>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</si>
  <si>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</si>
  <si>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</si>
  <si>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</si>
  <si>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</si>
  <si>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</si>
  <si>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</si>
  <si>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</si>
  <si>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</si>
  <si>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</si>
  <si>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</si>
  <si>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</si>
  <si>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</si>
  <si>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</si>
  <si>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</si>
  <si>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</si>
  <si>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</si>
  <si>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</si>
  <si>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</si>
  <si>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</si>
  <si>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</si>
  <si>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</si>
  <si>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</si>
  <si>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</si>
  <si>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</si>
  <si>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</si>
  <si>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</si>
  <si>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</si>
  <si>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</si>
  <si>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</si>
  <si>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</si>
  <si>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</si>
  <si>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</si>
  <si>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</si>
  <si>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</si>
  <si>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</si>
  <si>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</si>
  <si>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</si>
  <si>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</si>
  <si>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</si>
  <si>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</si>
  <si>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</si>
  <si>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</si>
  <si>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</si>
  <si>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</si>
  <si>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</si>
  <si>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</si>
  <si>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</si>
  <si>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</si>
  <si>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</si>
  <si>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</si>
  <si>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</si>
  <si>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</si>
  <si>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</si>
  <si>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</si>
  <si>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</si>
  <si>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</si>
  <si>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</si>
  <si>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</si>
  <si>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</si>
  <si>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</si>
  <si>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</si>
  <si>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</si>
  <si>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</si>
  <si>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</si>
  <si>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</si>
  <si>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</si>
  <si>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</si>
  <si>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</si>
  <si>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</si>
  <si>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</si>
  <si>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</si>
  <si>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</si>
  <si>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</si>
  <si>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</si>
  <si>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</si>
  <si>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</si>
  <si>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</si>
  <si>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</si>
  <si>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</si>
  <si>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</si>
  <si>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</si>
  <si>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</si>
  <si>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</si>
  <si>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</si>
  <si>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</si>
  <si>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</si>
  <si>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</si>
  <si>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</si>
  <si>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</si>
  <si>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</si>
  <si>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</si>
  <si>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</si>
  <si>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</si>
  <si>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</si>
  <si>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</si>
  <si>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</si>
  <si>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</si>
  <si>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</si>
  <si>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</si>
  <si>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</si>
  <si>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</si>
  <si>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</si>
  <si>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</si>
  <si>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</si>
  <si>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</si>
  <si>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</si>
  <si>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</si>
  <si>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</si>
  <si>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</si>
  <si>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</si>
  <si>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</si>
  <si>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</si>
  <si>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</si>
  <si>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</si>
  <si>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</si>
  <si>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</si>
  <si>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</si>
  <si>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</si>
  <si>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</si>
  <si>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</si>
  <si>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</si>
  <si>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</si>
  <si>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</si>
  <si>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</si>
  <si>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</si>
  <si>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</si>
  <si>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</si>
  <si>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</si>
  <si>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</si>
  <si>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</si>
  <si>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</si>
  <si>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</si>
  <si>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</si>
  <si>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</si>
  <si>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</si>
  <si>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</si>
  <si>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</si>
  <si>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</si>
  <si>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</si>
  <si>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</si>
  <si>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</si>
  <si>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</si>
  <si>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</si>
  <si>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</si>
  <si>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</si>
  <si>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</si>
  <si>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</si>
  <si>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</si>
  <si>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</si>
  <si>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</si>
  <si>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</si>
  <si>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</si>
  <si>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</si>
  <si>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</si>
  <si>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</si>
  <si>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</si>
  <si>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</si>
  <si>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</si>
  <si>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</si>
  <si>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</si>
  <si>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</si>
  <si>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</si>
  <si>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</si>
  <si>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</si>
  <si>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</si>
  <si>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</si>
  <si>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</si>
  <si>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</si>
  <si>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</si>
  <si>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</si>
  <si>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</si>
  <si>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</si>
  <si>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</si>
  <si>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</si>
  <si>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</si>
  <si>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</si>
  <si>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</si>
  <si>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</si>
  <si>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</si>
  <si>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</si>
  <si>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</si>
  <si>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</si>
  <si>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</si>
  <si>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</si>
  <si>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</si>
  <si>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</si>
  <si>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</si>
  <si>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</si>
  <si>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</si>
  <si>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</si>
  <si>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</si>
  <si>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</si>
  <si>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</si>
  <si>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</si>
  <si>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</si>
  <si>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</si>
  <si>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</si>
  <si>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</si>
  <si>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</si>
  <si>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</si>
  <si>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</si>
  <si>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</si>
  <si>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</si>
  <si>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</si>
  <si>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</si>
  <si>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</si>
  <si>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</si>
  <si>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</si>
  <si>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</si>
  <si>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</si>
  <si>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</si>
  <si>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</si>
  <si>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</si>
  <si>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</si>
  <si>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</si>
  <si>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</si>
  <si>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</si>
  <si>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</si>
  <si>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</si>
  <si>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</si>
  <si>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</si>
  <si>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</si>
  <si>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</si>
  <si>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</si>
  <si>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</si>
  <si>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</si>
  <si>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</si>
  <si>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</si>
  <si>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</si>
  <si>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</si>
  <si>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</si>
  <si>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</si>
  <si>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</si>
  <si>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</si>
  <si>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</si>
  <si>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</si>
  <si>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</si>
  <si>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</si>
  <si>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</si>
  <si>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</si>
  <si>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</si>
  <si>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</si>
  <si>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</si>
  <si>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</si>
  <si>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</si>
  <si>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</si>
  <si>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</si>
  <si>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</si>
  <si>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</si>
  <si>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</si>
  <si>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</si>
  <si>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</si>
  <si>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</si>
  <si>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</si>
  <si>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</si>
  <si>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</si>
  <si>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</si>
  <si>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</si>
  <si>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</si>
  <si>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</si>
  <si>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</si>
  <si>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</si>
  <si>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</si>
  <si>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</si>
  <si>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</si>
  <si>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</si>
  <si>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</si>
  <si>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</si>
  <si>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</si>
  <si>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</si>
  <si>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</si>
  <si>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</si>
  <si>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</si>
  <si>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</si>
  <si>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</si>
  <si>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</si>
  <si>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</si>
  <si>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</si>
  <si>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</si>
  <si>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</si>
  <si>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</si>
  <si>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</si>
  <si>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</si>
  <si>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</si>
  <si>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</si>
  <si>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</si>
  <si>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</si>
  <si>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</si>
  <si>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</si>
  <si>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</si>
  <si>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</si>
  <si>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</si>
  <si>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</si>
  <si>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</si>
  <si>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</si>
  <si>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</si>
  <si>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</si>
  <si>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</si>
  <si>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</si>
  <si>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</si>
  <si>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</si>
  <si>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</si>
  <si>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</si>
  <si>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</si>
  <si>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</si>
  <si>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</si>
  <si>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</si>
  <si>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</si>
  <si>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</si>
  <si>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</si>
  <si>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</si>
  <si>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</si>
  <si>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</si>
  <si>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</si>
  <si>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</si>
  <si>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</si>
  <si>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</si>
  <si>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</si>
  <si>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</si>
  <si>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</si>
  <si>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</si>
  <si>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</si>
  <si>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</si>
  <si>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</si>
  <si>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</si>
  <si>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</si>
  <si>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</si>
  <si>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</si>
  <si>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</si>
  <si>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</si>
  <si>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</si>
  <si>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</si>
  <si>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</si>
  <si>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</si>
  <si>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</si>
  <si>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</si>
  <si>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</si>
  <si>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</si>
  <si>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</si>
  <si>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</si>
  <si>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</si>
  <si>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</si>
  <si>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</si>
  <si>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</si>
  <si>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</si>
  <si>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</si>
  <si>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</si>
  <si>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</si>
  <si>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</si>
  <si>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</si>
  <si>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</si>
  <si>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</si>
  <si>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</si>
  <si>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</si>
  <si>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</si>
  <si>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</si>
  <si>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</si>
  <si>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</si>
  <si>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</si>
  <si>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</si>
  <si>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</si>
  <si>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</si>
  <si>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</si>
  <si>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</si>
  <si>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</si>
  <si>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</si>
  <si>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</si>
  <si>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</si>
  <si>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</si>
  <si>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</si>
  <si>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</si>
  <si>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</si>
  <si>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</si>
  <si>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</si>
  <si>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</si>
  <si>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</si>
  <si>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</si>
  <si>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</si>
  <si>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</si>
  <si>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</si>
  <si>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</si>
  <si>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</si>
  <si>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</si>
  <si>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</si>
  <si>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</si>
  <si>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</si>
  <si>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</si>
  <si>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</si>
  <si>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</si>
  <si>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</si>
  <si>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</si>
  <si>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</si>
  <si>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</si>
  <si>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</si>
  <si>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</si>
  <si>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</si>
  <si>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</si>
  <si>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</si>
  <si>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</si>
  <si>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</si>
  <si>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</si>
  <si>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</si>
  <si>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</si>
  <si>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</si>
  <si>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</si>
  <si>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</si>
  <si>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</si>
  <si>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</si>
  <si>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</si>
  <si>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</si>
  <si>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</si>
  <si>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</si>
  <si>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</si>
  <si>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</si>
  <si>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</si>
  <si>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</si>
  <si>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</si>
  <si>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</si>
  <si>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</si>
  <si>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</si>
  <si>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</si>
  <si>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</si>
  <si>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</si>
  <si>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</si>
  <si>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</si>
  <si>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</si>
  <si>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</si>
  <si>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</si>
  <si>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</si>
  <si>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</si>
  <si>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</si>
  <si>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</si>
  <si>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</si>
  <si>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</si>
  <si>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</si>
  <si>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</si>
  <si>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</si>
  <si>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</si>
  <si>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</si>
  <si>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</si>
  <si>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</si>
  <si>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</si>
  <si>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</si>
  <si>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</si>
  <si>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</si>
  <si>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</si>
  <si>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</si>
  <si>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</si>
  <si>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</si>
  <si>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</si>
  <si>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</si>
  <si>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</si>
  <si>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</si>
  <si>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</si>
  <si>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</si>
  <si>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</si>
  <si>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</si>
  <si>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</si>
  <si>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</si>
  <si>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</si>
  <si>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</si>
  <si>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</si>
  <si>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</si>
  <si>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</si>
  <si>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</si>
  <si>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</si>
  <si>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</si>
  <si>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</si>
  <si>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</si>
  <si>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</si>
  <si>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</si>
  <si>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</si>
  <si>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</si>
  <si>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</si>
  <si>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</si>
  <si>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</si>
  <si>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</si>
  <si>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</si>
  <si>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</si>
  <si>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</si>
  <si>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</si>
  <si>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</si>
  <si>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</si>
  <si>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</si>
  <si>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</si>
  <si>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</si>
  <si>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</si>
  <si>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</si>
  <si>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</si>
  <si>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</si>
  <si>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</si>
  <si>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</si>
  <si>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</si>
  <si>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</si>
  <si>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</si>
  <si>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</si>
  <si>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</si>
  <si>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</si>
  <si>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</si>
  <si>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</si>
  <si>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</si>
  <si>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</si>
  <si>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</si>
  <si>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</si>
  <si>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</si>
  <si>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</si>
  <si>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</si>
  <si>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</si>
  <si>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</si>
  <si>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</si>
  <si>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</si>
  <si>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</si>
  <si>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</si>
  <si>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</si>
  <si>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</si>
  <si>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</si>
  <si>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</si>
  <si>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</si>
  <si>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</si>
  <si>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</si>
  <si>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</si>
  <si>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</si>
  <si>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</si>
  <si>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</si>
  <si>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</si>
  <si>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</si>
  <si>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</si>
  <si>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</si>
  <si>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</si>
  <si>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</si>
  <si>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</si>
  <si>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</si>
  <si>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</si>
  <si>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</si>
  <si>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</si>
  <si>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</si>
  <si>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</si>
  <si>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</si>
  <si>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</si>
  <si>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</si>
  <si>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</si>
  <si>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</si>
  <si>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</si>
  <si>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</si>
  <si>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</si>
  <si>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</si>
  <si>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</si>
  <si>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</si>
  <si>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</si>
  <si>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</si>
  <si>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</si>
  <si>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</si>
  <si>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</si>
  <si>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</si>
  <si>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</si>
  <si>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</si>
  <si>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</si>
  <si>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</si>
  <si>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</si>
  <si>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</si>
  <si>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</si>
  <si>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</si>
  <si>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</si>
  <si>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</si>
  <si>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</si>
  <si>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</si>
  <si>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</si>
  <si>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</si>
  <si>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</si>
  <si>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</si>
  <si>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</si>
  <si>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</si>
  <si>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</si>
  <si>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</si>
  <si>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</si>
  <si>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</si>
  <si>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</si>
  <si>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</si>
  <si>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</si>
  <si>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</si>
  <si>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</si>
  <si>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</si>
  <si>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</si>
  <si>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</si>
  <si>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</si>
  <si>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</si>
  <si>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</si>
  <si>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</si>
  <si>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</si>
  <si>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</si>
  <si>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</si>
  <si>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</si>
  <si>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</si>
  <si>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</si>
  <si>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</si>
  <si>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</si>
  <si>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</si>
  <si>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</si>
  <si>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</si>
  <si>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</si>
  <si>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</si>
  <si>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</si>
  <si>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</si>
  <si>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</si>
  <si>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</si>
  <si>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</si>
  <si>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</si>
  <si>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</si>
  <si>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</si>
  <si>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</si>
  <si>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</si>
  <si>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</si>
  <si>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</si>
  <si>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</si>
  <si>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</si>
  <si>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</si>
  <si>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</si>
  <si>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</si>
  <si>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</si>
  <si>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</si>
  <si>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</si>
  <si>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</si>
  <si>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</si>
  <si>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</si>
  <si>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</si>
  <si>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</si>
  <si>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</si>
  <si>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</si>
  <si>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</si>
  <si>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</si>
  <si>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</si>
  <si>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</si>
  <si>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</si>
  <si>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</si>
  <si>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</si>
  <si>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</si>
  <si>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</si>
  <si>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</si>
  <si>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</si>
  <si>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</si>
  <si>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</si>
  <si>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</si>
  <si>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</si>
  <si>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</si>
  <si>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</si>
  <si>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</si>
  <si>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</si>
  <si>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</si>
  <si>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</si>
  <si>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</si>
  <si>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</si>
  <si>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</si>
  <si>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</si>
  <si>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</si>
  <si>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</si>
  <si>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</si>
  <si>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</si>
  <si>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</si>
  <si>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</si>
  <si>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</si>
  <si>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</si>
  <si>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</si>
  <si>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</si>
  <si>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</si>
  <si>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</si>
  <si>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</si>
  <si>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</si>
  <si>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</si>
  <si>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</si>
  <si>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</si>
  <si>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</si>
  <si>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</si>
  <si>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</si>
  <si>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</si>
  <si>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</si>
  <si>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</si>
  <si>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</si>
  <si>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</si>
  <si>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</si>
  <si>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</si>
  <si>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</si>
  <si>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</si>
  <si>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</si>
  <si>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</si>
  <si>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</si>
  <si>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</si>
  <si>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</si>
  <si>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</si>
  <si>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</si>
  <si>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</si>
  <si>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</si>
  <si>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</si>
  <si>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</si>
  <si>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</si>
  <si>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</si>
  <si>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</si>
  <si>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</si>
  <si>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</si>
  <si>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</si>
  <si>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</si>
  <si>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</si>
  <si>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</si>
  <si>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</si>
  <si>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</si>
  <si>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</si>
  <si>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</si>
  <si>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</si>
  <si>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</si>
  <si>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</si>
  <si>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</si>
  <si>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</si>
  <si>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</si>
  <si>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</si>
  <si>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</si>
  <si>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</si>
  <si>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</si>
  <si>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</si>
  <si>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</si>
  <si>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</si>
  <si>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</si>
  <si>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</si>
  <si>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</si>
  <si>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</si>
  <si>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</si>
  <si>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</si>
  <si>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</si>
  <si>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</si>
  <si>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</si>
  <si>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</si>
  <si>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</si>
  <si>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</si>
  <si>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</si>
  <si>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</si>
  <si>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</si>
  <si>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</si>
  <si>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</si>
  <si>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</si>
  <si>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</si>
  <si>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</si>
  <si>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</si>
  <si>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</si>
  <si>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</si>
  <si>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</si>
  <si>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</si>
  <si>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</si>
  <si>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</si>
  <si>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</si>
  <si>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</si>
  <si>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</si>
  <si>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</si>
  <si>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</si>
  <si>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</si>
  <si>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</si>
  <si>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</si>
  <si>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</si>
  <si>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</si>
  <si>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</si>
  <si>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</si>
  <si>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</si>
  <si>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</si>
  <si>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</si>
  <si>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</si>
  <si>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</si>
  <si>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</si>
  <si>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</si>
  <si>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</si>
  <si>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</si>
  <si>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</si>
  <si>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</si>
  <si>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</si>
  <si>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</si>
  <si>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</si>
  <si>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</si>
  <si>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</si>
  <si>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</si>
  <si>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</si>
  <si>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</si>
  <si>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</si>
  <si>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</si>
  <si>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</si>
  <si>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</si>
  <si>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</si>
  <si>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</si>
  <si>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</si>
  <si>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</si>
  <si>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</si>
  <si>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</si>
  <si>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</si>
  <si>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</si>
  <si>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</si>
  <si>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</si>
  <si>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</si>
  <si>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</si>
  <si>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</si>
  <si>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</si>
  <si>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</si>
  <si>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</si>
  <si>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</si>
  <si>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</si>
  <si>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</si>
  <si>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</si>
  <si>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</si>
  <si>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</si>
  <si>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</si>
  <si>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</si>
  <si>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</si>
  <si>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</si>
  <si>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</si>
  <si>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</si>
  <si>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</si>
  <si>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</si>
  <si>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</si>
  <si>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</si>
  <si>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</si>
  <si>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</si>
  <si>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</si>
  <si>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</si>
  <si>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</si>
  <si>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</si>
  <si>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</si>
  <si>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</si>
  <si>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</si>
  <si>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</si>
  <si>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</si>
  <si>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</si>
  <si>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</si>
  <si>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</si>
  <si>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</si>
  <si>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</si>
  <si>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</si>
  <si>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</si>
  <si>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</si>
  <si>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</si>
  <si>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</si>
  <si>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</si>
  <si>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</si>
  <si>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</si>
  <si>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</si>
  <si>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</si>
  <si>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</si>
  <si>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</si>
  <si>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</si>
  <si>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</si>
  <si>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</si>
  <si>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</si>
  <si>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</si>
  <si>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</si>
  <si>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</si>
  <si>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</si>
  <si>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</si>
  <si>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</si>
  <si>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</si>
  <si>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</si>
  <si>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</si>
  <si>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</si>
  <si>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</si>
  <si>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</si>
  <si>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</si>
  <si>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</si>
  <si>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</si>
  <si>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</si>
  <si>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</si>
  <si>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</si>
  <si>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</si>
  <si>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</si>
  <si>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</si>
  <si>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</si>
  <si>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</si>
  <si>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</si>
  <si>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</si>
  <si>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</si>
  <si>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</si>
  <si>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</si>
  <si>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</si>
  <si>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</si>
  <si>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</si>
  <si>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</si>
  <si>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</si>
  <si>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</si>
  <si>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</si>
  <si>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</si>
  <si>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</si>
  <si>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</si>
  <si>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</si>
  <si>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</si>
  <si>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</si>
  <si>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</si>
  <si>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</si>
  <si>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</si>
  <si>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</si>
  <si>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</si>
  <si>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</si>
  <si>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</si>
  <si>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</si>
  <si>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</si>
  <si>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</si>
  <si>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</si>
  <si>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</si>
  <si>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</si>
  <si>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</si>
  <si>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</si>
  <si>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</si>
  <si>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</si>
  <si>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</si>
  <si>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</si>
  <si>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</si>
  <si>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</si>
  <si>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</si>
  <si>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</si>
  <si>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</si>
  <si>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</si>
  <si>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</si>
  <si>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</si>
  <si>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</si>
  <si>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</si>
  <si>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</si>
  <si>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</si>
  <si>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</si>
  <si>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</si>
  <si>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</si>
  <si>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</si>
  <si>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</si>
  <si>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</si>
  <si>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</si>
  <si>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</si>
  <si>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</si>
  <si>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</si>
  <si>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</si>
  <si>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</si>
  <si>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</si>
  <si>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</si>
  <si>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</si>
  <si>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</si>
  <si>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</si>
  <si>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</si>
  <si>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</si>
  <si>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</si>
  <si>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</si>
  <si>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</si>
  <si>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</si>
  <si>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</si>
  <si>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</si>
  <si>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</si>
  <si>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</si>
  <si>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</si>
  <si>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</si>
  <si>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</si>
  <si>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</si>
  <si>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</si>
  <si>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</si>
  <si>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</si>
  <si>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</si>
  <si>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</si>
  <si>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</si>
  <si>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</si>
  <si>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</si>
  <si>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</si>
  <si>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</si>
  <si>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</si>
  <si>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</si>
  <si>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</si>
  <si>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</si>
  <si>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</si>
  <si>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</si>
  <si>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</si>
  <si>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</si>
  <si>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</si>
  <si>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</si>
  <si>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</si>
  <si>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</si>
  <si>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</si>
  <si>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</si>
  <si>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</si>
  <si>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</si>
  <si>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</si>
  <si>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</si>
  <si>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</si>
  <si>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</si>
  <si>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</si>
  <si>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</si>
  <si>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</si>
  <si>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</si>
  <si>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</si>
  <si>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</si>
  <si>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</si>
  <si>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</si>
  <si>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</si>
  <si>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</si>
  <si>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</si>
  <si>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</si>
  <si>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</si>
  <si>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</si>
  <si>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</si>
  <si>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</si>
  <si>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</si>
  <si>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</si>
  <si>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</si>
  <si>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</si>
  <si>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</si>
  <si>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</si>
  <si>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</si>
  <si>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</si>
  <si>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</si>
  <si>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</si>
  <si>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</si>
  <si>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</si>
  <si>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</si>
  <si>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</si>
  <si>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</si>
  <si>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</si>
  <si>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</si>
  <si>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</si>
  <si>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</si>
  <si>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</si>
  <si>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</si>
  <si>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</si>
  <si>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</si>
  <si>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</si>
  <si>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</si>
  <si>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</si>
  <si>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</si>
  <si>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</si>
  <si>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</si>
  <si>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</si>
  <si>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</si>
  <si>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</si>
  <si>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</si>
  <si>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</si>
  <si>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</si>
  <si>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</si>
  <si>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</si>
  <si>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</si>
  <si>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</si>
  <si>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</si>
  <si>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</si>
  <si>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</si>
  <si>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</si>
  <si>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</si>
  <si>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</si>
  <si>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</si>
  <si>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</si>
  <si>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</si>
  <si>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</si>
  <si>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</si>
  <si>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</si>
  <si>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</si>
  <si>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</si>
  <si>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</si>
  <si>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</si>
  <si>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</si>
  <si>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</si>
  <si>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</si>
  <si>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</si>
  <si>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</si>
  <si>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</si>
  <si>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</si>
  <si>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</si>
  <si>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</si>
  <si>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</si>
  <si>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</si>
  <si>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</si>
  <si>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</si>
  <si>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</si>
  <si>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</si>
  <si>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</si>
  <si>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</si>
  <si>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</si>
  <si>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</si>
  <si>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</si>
  <si>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</si>
  <si>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</si>
  <si>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</si>
  <si>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</si>
  <si>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</si>
  <si>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</si>
  <si>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</si>
  <si>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</si>
  <si>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</si>
  <si>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</si>
  <si>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</si>
  <si>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</si>
  <si>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</si>
  <si>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</si>
  <si>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</si>
  <si>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</si>
  <si>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</si>
  <si>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</si>
  <si>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</si>
  <si>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</si>
  <si>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</si>
  <si>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</si>
  <si>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</si>
  <si>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</si>
  <si>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</si>
  <si>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</si>
  <si>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</si>
  <si>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</si>
  <si>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</si>
  <si>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</si>
  <si>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</si>
  <si>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</si>
  <si>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</si>
  <si>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</si>
  <si>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</si>
  <si>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</si>
  <si>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</si>
  <si>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</si>
  <si>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</si>
  <si>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</si>
  <si>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</si>
  <si>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</si>
  <si>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</si>
  <si>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</si>
  <si>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</si>
  <si>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</si>
  <si>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</si>
  <si>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</si>
  <si>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</si>
  <si>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</si>
  <si>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</si>
  <si>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</si>
  <si>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</si>
  <si>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</si>
  <si>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</si>
  <si>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</si>
  <si>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</si>
  <si>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</si>
  <si>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</si>
  <si>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</si>
  <si>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</si>
  <si>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</si>
  <si>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</si>
  <si>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</si>
  <si>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</si>
  <si>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</si>
  <si>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</si>
  <si>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</si>
  <si>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</si>
  <si>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</si>
  <si>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</si>
  <si>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</si>
  <si>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</si>
  <si>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</si>
  <si>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</si>
  <si>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</si>
  <si>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</si>
  <si>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</si>
  <si>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</si>
  <si>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</si>
  <si>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</si>
  <si>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</si>
  <si>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</si>
  <si>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</si>
  <si>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</si>
  <si>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</si>
  <si>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</si>
  <si>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</si>
  <si>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</si>
  <si>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</si>
  <si>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</si>
  <si>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</si>
  <si>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</si>
  <si>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</si>
  <si>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</si>
  <si>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</si>
  <si>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</si>
  <si>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</si>
  <si>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</si>
  <si>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</si>
  <si>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</si>
  <si>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</si>
  <si>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</si>
  <si>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</si>
  <si>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</si>
  <si>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</si>
  <si>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</si>
  <si>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</si>
  <si>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</si>
  <si>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</si>
  <si>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</si>
  <si>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</si>
  <si>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</si>
  <si>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</si>
  <si>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</si>
  <si>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</si>
  <si>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</si>
  <si>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</si>
  <si>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</si>
  <si>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</si>
  <si>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</si>
  <si>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</si>
  <si>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</si>
  <si>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</si>
  <si>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</si>
  <si>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</si>
  <si>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</si>
  <si>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</si>
  <si>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</si>
  <si>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</si>
  <si>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</si>
  <si>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</si>
  <si>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</si>
  <si>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</si>
  <si>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</si>
  <si>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</si>
  <si>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</si>
  <si>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</si>
  <si>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</si>
  <si>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</si>
  <si>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</si>
  <si>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</si>
  <si>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</si>
  <si>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</si>
  <si>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</si>
  <si>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</si>
  <si>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</si>
  <si>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</si>
  <si>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</si>
  <si>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</si>
  <si>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</si>
  <si>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</si>
  <si>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</si>
  <si>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</si>
  <si>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</si>
  <si>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</si>
  <si>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</si>
  <si>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</si>
  <si>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</si>
  <si>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</si>
  <si>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</si>
  <si>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</si>
  <si>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</si>
  <si>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</si>
  <si>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</si>
  <si>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</si>
  <si>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</si>
  <si>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</si>
  <si>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</si>
  <si>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</si>
  <si>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</si>
  <si>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</si>
  <si>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</si>
  <si>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</si>
  <si>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</si>
  <si>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</si>
  <si>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</si>
  <si>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</si>
  <si>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</si>
  <si>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</si>
  <si>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</si>
  <si>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</si>
  <si>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</si>
  <si>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</si>
  <si>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</si>
  <si>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</si>
  <si>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</si>
  <si>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</si>
  <si>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</si>
  <si>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</si>
  <si>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</si>
  <si>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</si>
  <si>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</si>
  <si>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</si>
  <si>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</si>
  <si>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</si>
  <si>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</si>
  <si>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</si>
  <si>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</si>
  <si>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</si>
  <si>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</si>
  <si>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</si>
  <si>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</si>
  <si>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</si>
  <si>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</si>
  <si>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</si>
  <si>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</si>
  <si>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</si>
  <si>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</si>
  <si>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</si>
  <si>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</si>
  <si>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</si>
  <si>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</si>
  <si>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</si>
  <si>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</si>
  <si>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</si>
  <si>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</si>
  <si>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</si>
  <si>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</si>
  <si>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</si>
  <si>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</si>
  <si>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</si>
  <si>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</si>
  <si>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</si>
  <si>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</si>
  <si>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</si>
  <si>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</si>
  <si>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</si>
  <si>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</si>
  <si>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</si>
  <si>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</si>
  <si>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</si>
  <si>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</si>
  <si>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</si>
  <si>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</si>
  <si>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</si>
  <si>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</si>
  <si>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</si>
  <si>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</si>
  <si>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</si>
  <si>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</si>
  <si>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</si>
  <si>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</si>
  <si>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</si>
  <si>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</si>
  <si>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</si>
  <si>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</si>
  <si>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</si>
  <si>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</si>
  <si>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</si>
  <si>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</si>
  <si>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</si>
  <si>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</si>
  <si>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</si>
  <si>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</si>
  <si>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</si>
  <si>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</si>
  <si>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</si>
  <si>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</si>
  <si>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</si>
  <si>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</si>
  <si>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</si>
  <si>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</si>
  <si>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</si>
  <si>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</si>
  <si>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</si>
  <si>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</si>
  <si>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</si>
  <si>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</si>
  <si>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</si>
  <si>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</si>
  <si>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</si>
  <si>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</si>
  <si>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</si>
  <si>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</si>
  <si>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</si>
  <si>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</si>
  <si>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</si>
  <si>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</si>
  <si>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</si>
  <si>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</si>
  <si>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</si>
  <si>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</si>
  <si>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</si>
  <si>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</si>
  <si>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</si>
  <si>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</si>
  <si>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</si>
  <si>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</si>
  <si>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</si>
  <si>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</si>
  <si>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</si>
  <si>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</si>
  <si>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</si>
  <si>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</si>
  <si>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</si>
  <si>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</si>
  <si>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</si>
  <si>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</si>
  <si>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</si>
  <si>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</si>
  <si>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</si>
  <si>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</si>
  <si>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</si>
  <si>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</si>
  <si>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</si>
  <si>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</si>
  <si>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</si>
  <si>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</si>
  <si>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</si>
  <si>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</si>
  <si>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</si>
  <si>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</si>
  <si>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</si>
  <si>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</si>
  <si>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</si>
  <si>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</si>
  <si>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</si>
  <si>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</si>
  <si>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</si>
  <si>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</si>
  <si>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</si>
  <si>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</si>
  <si>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</si>
  <si>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</si>
  <si>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</si>
  <si>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</si>
  <si>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</si>
  <si>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</si>
  <si>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</si>
  <si>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</si>
  <si>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</si>
  <si>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</si>
  <si>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</si>
  <si>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</si>
  <si>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</si>
  <si>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</si>
  <si>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</si>
  <si>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</si>
  <si>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</si>
  <si>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</si>
  <si>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</si>
  <si>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</si>
  <si>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</si>
  <si>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</si>
  <si>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</si>
  <si>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</si>
  <si>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</si>
  <si>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</si>
  <si>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</si>
  <si>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</si>
  <si>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</si>
  <si>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</si>
  <si>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</si>
  <si>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</si>
  <si>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</si>
  <si>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</si>
  <si>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</si>
  <si>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</si>
  <si>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</si>
  <si>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</si>
  <si>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</si>
  <si>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</si>
  <si>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</si>
  <si>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</si>
  <si>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</si>
  <si>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</si>
  <si>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</si>
  <si>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</si>
  <si>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</si>
  <si>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</si>
  <si>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</si>
  <si>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</si>
  <si>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</si>
  <si>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</si>
  <si>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</si>
  <si>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</si>
  <si>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</si>
  <si>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</si>
  <si>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</si>
  <si>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</si>
  <si>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</si>
  <si>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</si>
  <si>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</si>
  <si>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</si>
  <si>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</si>
  <si>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</si>
  <si>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</si>
  <si>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</si>
  <si>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</si>
  <si>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</si>
  <si>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</si>
  <si>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</si>
  <si>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</si>
  <si>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</si>
  <si>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</si>
  <si>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</si>
  <si>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</si>
  <si>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</si>
  <si>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</si>
  <si>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</si>
  <si>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</si>
  <si>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</si>
  <si>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</si>
  <si>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</si>
  <si>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</si>
  <si>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</si>
  <si>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</si>
  <si>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</si>
  <si>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</si>
  <si>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</si>
  <si>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</si>
  <si>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</si>
  <si>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</si>
  <si>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</si>
  <si>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</si>
  <si>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</si>
  <si>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</si>
  <si>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</si>
  <si>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</si>
  <si>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</si>
  <si>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</si>
  <si>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</si>
  <si>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</si>
  <si>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</si>
  <si>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</si>
  <si>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</si>
  <si>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</si>
  <si>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</si>
  <si>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</si>
  <si>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</si>
  <si>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</si>
  <si>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</si>
  <si>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</si>
  <si>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</si>
  <si>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</si>
  <si>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</si>
  <si>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</si>
  <si>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</si>
  <si>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</si>
  <si>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</si>
  <si>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</si>
  <si>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</si>
  <si>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</si>
  <si>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</si>
  <si>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</si>
  <si>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</si>
  <si>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</si>
  <si>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</si>
  <si>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</si>
  <si>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</si>
  <si>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</si>
  <si>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</si>
  <si>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</si>
  <si>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</si>
  <si>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</si>
  <si>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</si>
  <si>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</si>
  <si>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</si>
  <si>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</si>
  <si>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</si>
  <si>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</si>
  <si>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</si>
  <si>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</si>
  <si>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</si>
  <si>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</si>
  <si>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</si>
  <si>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</si>
  <si>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</si>
  <si>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</si>
  <si>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</si>
  <si>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</si>
  <si>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</si>
  <si>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</si>
  <si>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</si>
  <si>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</si>
  <si>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</si>
  <si>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</si>
  <si>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</si>
  <si>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</si>
  <si>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</si>
  <si>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</si>
  <si>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</si>
  <si>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</si>
  <si>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</si>
  <si>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</si>
  <si>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</si>
  <si>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</si>
  <si>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</si>
  <si>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</si>
  <si>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</si>
  <si>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</si>
  <si>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</si>
  <si>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</si>
  <si>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</si>
  <si>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</si>
  <si>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</si>
  <si>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</si>
  <si>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</si>
  <si>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</si>
  <si>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</si>
  <si>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</si>
  <si>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</si>
  <si>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</si>
  <si>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</si>
  <si>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</si>
  <si>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</si>
  <si>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</si>
  <si>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</si>
  <si>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</si>
  <si>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</si>
  <si>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</si>
  <si>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</si>
  <si>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</si>
  <si>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</si>
  <si>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</si>
  <si>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</si>
  <si>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</si>
  <si>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</si>
  <si>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</si>
  <si>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</si>
  <si>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</si>
  <si>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</si>
  <si>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</si>
  <si>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</si>
  <si>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</si>
  <si>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</si>
  <si>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</si>
  <si>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</si>
  <si>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</si>
  <si>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</si>
  <si>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</si>
  <si>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</si>
  <si>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</si>
  <si>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</si>
  <si>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</si>
  <si>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</si>
  <si>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</si>
  <si>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</si>
  <si>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</si>
  <si>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</si>
  <si>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</si>
  <si>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</si>
  <si>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</si>
  <si>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</si>
  <si>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</si>
  <si>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</si>
  <si>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</si>
  <si>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</si>
  <si>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</si>
  <si>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</si>
  <si>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</si>
  <si>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</si>
  <si>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</si>
  <si>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</si>
  <si>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</si>
  <si>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</si>
  <si>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</si>
  <si>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</si>
  <si>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</si>
  <si>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</si>
  <si>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</si>
  <si>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</si>
  <si>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</si>
  <si>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</si>
  <si>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</si>
  <si>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</si>
  <si>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</si>
  <si>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</si>
  <si>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</si>
  <si>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</si>
  <si>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</si>
  <si>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</si>
  <si>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</si>
  <si>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</si>
  <si>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</si>
  <si>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</si>
  <si>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</si>
  <si>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</si>
  <si>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</si>
  <si>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</si>
  <si>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</si>
  <si>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</si>
  <si>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</si>
  <si>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</si>
  <si>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</si>
  <si>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</si>
  <si>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</si>
  <si>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</si>
  <si>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</si>
  <si>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</si>
  <si>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</si>
  <si>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</si>
  <si>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</si>
  <si>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</si>
  <si>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</si>
  <si>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</si>
  <si>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</si>
  <si>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</si>
  <si>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</si>
  <si>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</si>
  <si>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</si>
  <si>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</si>
  <si>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</si>
  <si>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</si>
  <si>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</si>
  <si>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</si>
  <si>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</si>
  <si>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</si>
  <si>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</si>
  <si>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</si>
  <si>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</si>
  <si>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</si>
  <si>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</si>
  <si>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</si>
  <si>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</si>
  <si>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</si>
  <si>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</si>
  <si>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</si>
  <si>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</si>
  <si>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</si>
  <si>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</si>
  <si>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</si>
  <si>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</si>
  <si>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</si>
  <si>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</si>
  <si>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</si>
  <si>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</si>
  <si>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</si>
  <si>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</si>
  <si>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</si>
  <si>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</si>
  <si>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</si>
  <si>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</si>
  <si>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</si>
  <si>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</si>
  <si>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</si>
  <si>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</si>
  <si>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</si>
  <si>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</si>
  <si>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</si>
  <si>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</si>
  <si>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</si>
  <si>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</si>
  <si>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</si>
  <si>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</si>
  <si>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</si>
  <si>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</si>
  <si>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</si>
  <si>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</si>
  <si>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</si>
  <si>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</si>
  <si>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</si>
  <si>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</si>
  <si>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</si>
  <si>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</si>
  <si>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</si>
  <si>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</si>
  <si>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</si>
  <si>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</si>
  <si>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</si>
  <si>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</si>
  <si>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</si>
  <si>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</si>
  <si>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</si>
  <si>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</si>
  <si>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</si>
  <si>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</si>
  <si>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</si>
  <si>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</si>
  <si>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</si>
  <si>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</si>
  <si>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</si>
  <si>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</si>
  <si>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</si>
  <si>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</si>
  <si>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</si>
  <si>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</si>
  <si>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</si>
  <si>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</si>
  <si>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</si>
  <si>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</si>
  <si>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</si>
  <si>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</si>
  <si>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</si>
  <si>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</si>
  <si>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</si>
  <si>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</si>
  <si>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</si>
  <si>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</si>
  <si>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</si>
  <si>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</si>
  <si>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</si>
  <si>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</si>
  <si>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</si>
  <si>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</si>
  <si>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</si>
  <si>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</si>
  <si>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</si>
  <si>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</si>
  <si>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</si>
  <si>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</si>
  <si>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</si>
  <si>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</si>
  <si>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</si>
  <si>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</si>
  <si>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</si>
  <si>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</si>
  <si>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</si>
  <si>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</si>
  <si>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</si>
  <si>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</si>
  <si>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</si>
  <si>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</si>
  <si>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</si>
  <si>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</si>
  <si>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</si>
  <si>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</si>
  <si>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</si>
  <si>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</si>
  <si>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</si>
  <si>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</si>
  <si>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</si>
  <si>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</si>
  <si>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</si>
  <si>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</si>
  <si>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</si>
  <si>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</si>
  <si>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</si>
  <si>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</si>
  <si>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</si>
  <si>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</si>
  <si>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</si>
  <si>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</si>
  <si>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</si>
  <si>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</si>
  <si>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</si>
  <si>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</si>
  <si>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</si>
  <si>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</si>
  <si>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</si>
  <si>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</si>
  <si>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</si>
  <si>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</si>
  <si>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</si>
  <si>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</si>
  <si>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</si>
  <si>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</si>
  <si>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</si>
  <si>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</si>
  <si>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</si>
  <si>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</si>
  <si>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</si>
  <si>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</si>
  <si>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</si>
  <si>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</si>
  <si>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</si>
  <si>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</si>
  <si>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</si>
  <si>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</si>
  <si>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</si>
  <si>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</si>
  <si>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</si>
  <si>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</si>
  <si>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</si>
  <si>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</si>
  <si>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</si>
  <si>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</si>
  <si>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</si>
  <si>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</si>
  <si>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</si>
  <si>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</si>
  <si>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</si>
  <si>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</si>
  <si>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</si>
  <si>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</si>
  <si>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</si>
  <si>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</si>
  <si>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</si>
  <si>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</si>
  <si>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</si>
  <si>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</si>
  <si>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</si>
  <si>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</si>
  <si>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</si>
  <si>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</si>
  <si>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</si>
  <si>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</si>
  <si>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</si>
  <si>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</si>
  <si>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</si>
  <si>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</si>
  <si>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</si>
  <si>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</si>
  <si>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</si>
  <si>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</si>
  <si>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</si>
  <si>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</si>
  <si>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</si>
  <si>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</si>
  <si>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</si>
  <si>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</si>
  <si>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</si>
  <si>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</si>
  <si>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</si>
  <si>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</si>
  <si>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</si>
  <si>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</si>
  <si>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</si>
  <si>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</si>
  <si>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</si>
  <si>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</si>
  <si>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</si>
  <si>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</si>
  <si>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</si>
  <si>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</si>
  <si>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</si>
  <si>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</si>
  <si>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</si>
  <si>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</si>
  <si>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</si>
  <si>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</si>
  <si>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</si>
  <si>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</si>
  <si>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</si>
  <si>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</si>
  <si>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</si>
  <si>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</si>
  <si>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</si>
  <si>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</si>
  <si>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</si>
  <si>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</si>
  <si>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</si>
  <si>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</si>
  <si>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</si>
  <si>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</si>
  <si>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</si>
  <si>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</si>
  <si>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</si>
  <si>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</si>
  <si>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</si>
  <si>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</si>
  <si>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</si>
  <si>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</si>
  <si>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</si>
  <si>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</si>
  <si>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</si>
  <si>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</si>
  <si>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</si>
  <si>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</si>
  <si>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</si>
  <si>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</si>
  <si>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</si>
  <si>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</si>
  <si>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</si>
  <si>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</si>
  <si>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</si>
  <si>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</si>
  <si>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</si>
  <si>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</si>
  <si>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</si>
  <si>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</si>
  <si>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</si>
  <si>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</si>
  <si>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</si>
  <si>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</si>
  <si>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</si>
  <si>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</si>
  <si>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</si>
  <si>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</si>
  <si>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</si>
  <si>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</si>
  <si>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</si>
  <si>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</si>
  <si>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</si>
  <si>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</si>
  <si>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</si>
  <si>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</si>
  <si>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</si>
  <si>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</si>
  <si>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</si>
  <si>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</si>
  <si>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</si>
  <si>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</si>
  <si>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</si>
  <si>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</si>
  <si>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</si>
  <si>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</si>
  <si>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</si>
  <si>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</si>
  <si>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</si>
  <si>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</si>
  <si>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</si>
  <si>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</si>
  <si>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</si>
  <si>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</si>
  <si>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</si>
  <si>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</si>
  <si>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</si>
  <si>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</si>
  <si>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</si>
  <si>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</si>
  <si>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</si>
  <si>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</si>
  <si>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</si>
  <si>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</si>
  <si>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</si>
  <si>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</si>
  <si>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</si>
  <si>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</si>
  <si>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</si>
  <si>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</si>
  <si>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</si>
  <si>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</si>
  <si>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</si>
  <si>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</si>
  <si>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</si>
  <si>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</si>
  <si>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</si>
  <si>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</si>
  <si>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</si>
  <si>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</si>
  <si>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</si>
  <si>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</si>
  <si>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</si>
  <si>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</si>
  <si>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</si>
  <si>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</si>
  <si>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</si>
  <si>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</si>
  <si>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</si>
  <si>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</si>
  <si>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</si>
  <si>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</si>
  <si>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</si>
  <si>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</si>
  <si>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</si>
  <si>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</si>
  <si>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</si>
  <si>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</si>
  <si>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</si>
  <si>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</si>
  <si>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</si>
  <si>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</si>
  <si>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</si>
  <si>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</si>
  <si>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</si>
  <si>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</si>
  <si>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</si>
  <si>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</si>
  <si>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</si>
  <si>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</si>
  <si>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</si>
  <si>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</si>
  <si>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</si>
  <si>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</si>
  <si>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</si>
  <si>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</si>
  <si>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</si>
  <si>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</si>
  <si>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</si>
  <si>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</si>
  <si>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</si>
  <si>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</si>
  <si>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</si>
  <si>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</si>
  <si>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</si>
  <si>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</si>
  <si>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</si>
  <si>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</si>
  <si>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</si>
  <si>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</si>
  <si>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</si>
  <si>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</si>
  <si>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</si>
  <si>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</si>
  <si>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</si>
  <si>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</si>
  <si>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</si>
  <si>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</si>
  <si>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</si>
  <si>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</si>
  <si>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</si>
  <si>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</si>
  <si>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</si>
  <si>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</si>
  <si>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</si>
  <si>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</si>
  <si>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</si>
  <si>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</si>
  <si>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</si>
  <si>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</si>
  <si>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</si>
  <si>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</si>
  <si>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</si>
  <si>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</si>
  <si>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</si>
  <si>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</si>
  <si>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</si>
  <si>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</si>
  <si>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</si>
  <si>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</si>
  <si>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</si>
  <si>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</si>
  <si>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</si>
  <si>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</si>
  <si>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</si>
  <si>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</si>
  <si>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</si>
  <si>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</si>
  <si>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</si>
  <si>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</si>
  <si>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</si>
  <si>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</si>
  <si>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</si>
  <si>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</si>
  <si>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</si>
  <si>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</si>
  <si>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</si>
  <si>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</si>
  <si>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</si>
  <si>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</si>
  <si>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</si>
  <si>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</si>
  <si>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</si>
  <si>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</si>
  <si>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</si>
  <si>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</si>
  <si>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</si>
  <si>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</si>
  <si>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</si>
  <si>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</si>
  <si>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</si>
  <si>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</si>
  <si>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</si>
  <si>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</si>
  <si>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</si>
  <si>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</si>
  <si>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</si>
  <si>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</si>
  <si>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</si>
  <si>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</si>
  <si>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</si>
  <si>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</si>
  <si>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</si>
  <si>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</si>
  <si>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</si>
  <si>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</si>
  <si>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</si>
  <si>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</si>
  <si>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</si>
  <si>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</si>
  <si>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</si>
  <si>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</si>
  <si>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</si>
  <si>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</si>
  <si>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</si>
  <si>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</si>
  <si>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</si>
  <si>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</si>
  <si>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</si>
  <si>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</si>
  <si>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</si>
  <si>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</si>
  <si>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</si>
  <si>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</si>
  <si>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</si>
  <si>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</si>
  <si>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</si>
  <si>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</si>
  <si>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</si>
  <si>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</si>
  <si>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</si>
  <si>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</si>
  <si>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</si>
  <si>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</si>
  <si>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</si>
  <si>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</si>
  <si>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</si>
  <si>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</si>
  <si>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</si>
  <si>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</si>
  <si>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</si>
  <si>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</si>
  <si>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</si>
  <si>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</si>
  <si>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</si>
  <si>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</si>
  <si>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</si>
  <si>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</si>
  <si>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</si>
  <si>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</si>
  <si>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</si>
  <si>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</si>
  <si>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</si>
  <si>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</si>
  <si>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</si>
  <si>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</si>
  <si>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</si>
  <si>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</si>
  <si>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</si>
  <si>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</si>
  <si>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</si>
  <si>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</si>
  <si>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</si>
  <si>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</si>
  <si>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</si>
  <si>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</si>
  <si>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</si>
  <si>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</si>
  <si>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</si>
  <si>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</si>
  <si>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</si>
  <si>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</si>
  <si>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</si>
  <si>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</si>
  <si>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</si>
  <si>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</si>
  <si>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</si>
  <si>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</si>
  <si>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</si>
  <si>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</si>
  <si>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</si>
  <si>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</si>
  <si>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</si>
  <si>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</si>
  <si>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</si>
  <si>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</si>
  <si>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</si>
  <si>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</si>
  <si>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</si>
  <si>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</si>
  <si>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</si>
  <si>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</si>
  <si>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</si>
  <si>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</si>
  <si>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</si>
  <si>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</si>
  <si>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</si>
  <si>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</si>
  <si>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</si>
  <si>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</si>
  <si>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</si>
  <si>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</si>
  <si>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</si>
  <si>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</si>
  <si>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</si>
  <si>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</si>
  <si>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</si>
  <si>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</si>
  <si>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</si>
  <si>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</si>
  <si>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</si>
  <si>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</si>
  <si>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</si>
  <si>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</si>
  <si>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</si>
  <si>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</si>
  <si>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</si>
  <si>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</si>
  <si>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</si>
  <si>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</si>
  <si>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</si>
  <si>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</si>
  <si>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</si>
  <si>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</si>
  <si>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</si>
  <si>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</si>
  <si>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</si>
  <si>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</si>
  <si>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</si>
  <si>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</si>
  <si>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</si>
  <si>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</si>
  <si>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</si>
  <si>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</si>
  <si>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</si>
  <si>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</si>
  <si>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</si>
  <si>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</si>
  <si>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</si>
  <si>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</si>
  <si>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</si>
  <si>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</si>
  <si>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</si>
  <si>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</si>
  <si>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</si>
  <si>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</si>
  <si>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</si>
  <si>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</si>
  <si>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</si>
  <si>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</si>
  <si>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</si>
  <si>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</si>
  <si>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</si>
  <si>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</si>
  <si>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</si>
  <si>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</si>
  <si>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</si>
  <si>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</si>
  <si>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</si>
  <si>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</si>
  <si>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</si>
  <si>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</si>
  <si>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</si>
  <si>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</si>
  <si>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</si>
  <si>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</si>
  <si>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</si>
  <si>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</si>
  <si>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</si>
  <si>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</si>
  <si>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</si>
  <si>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</si>
  <si>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</si>
  <si>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</si>
  <si>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</si>
  <si>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</si>
  <si>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</si>
  <si>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</si>
  <si>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</si>
  <si>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</si>
  <si>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</si>
  <si>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</si>
  <si>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</si>
  <si>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</si>
  <si>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</si>
  <si>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</si>
  <si>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</si>
  <si>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</si>
  <si>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</si>
  <si>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</si>
  <si>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</si>
  <si>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</si>
  <si>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</si>
  <si>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</si>
  <si>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</si>
  <si>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</si>
  <si>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</si>
  <si>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</si>
  <si>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</si>
  <si>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</si>
  <si>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</si>
  <si>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</si>
  <si>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</si>
  <si>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</si>
  <si>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</si>
  <si>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</si>
  <si>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</si>
  <si>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</si>
  <si>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</si>
  <si>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</si>
  <si>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</si>
  <si>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</si>
  <si>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</si>
  <si>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</si>
  <si>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</si>
  <si>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</si>
  <si>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</si>
  <si>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</si>
  <si>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</si>
  <si>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</si>
  <si>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</si>
  <si>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</si>
  <si>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</si>
  <si>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</si>
  <si>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</si>
  <si>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</si>
  <si>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</si>
  <si>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</si>
  <si>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</si>
  <si>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</si>
  <si>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</si>
  <si>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</si>
  <si>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</si>
  <si>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</si>
  <si>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</si>
  <si>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</si>
  <si>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</si>
  <si>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</si>
  <si>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</si>
  <si>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</si>
  <si>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</si>
  <si>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</si>
  <si>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</si>
  <si>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</si>
  <si>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</si>
  <si>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</si>
  <si>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</si>
  <si>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</si>
  <si>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</si>
  <si>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</si>
  <si>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</si>
  <si>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</si>
  <si>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</si>
  <si>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</si>
  <si>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</si>
  <si>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</si>
  <si>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</si>
  <si>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</si>
  <si>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</si>
  <si>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</si>
  <si>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</si>
  <si>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</si>
  <si>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</si>
  <si>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</si>
  <si>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</si>
  <si>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</si>
  <si>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</si>
  <si>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</si>
  <si>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</si>
  <si>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</si>
  <si>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</si>
  <si>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</si>
  <si>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</si>
  <si>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</si>
  <si>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</si>
  <si>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</si>
  <si>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</si>
  <si>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</si>
  <si>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</si>
  <si>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</si>
  <si>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</si>
  <si>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</si>
  <si>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</si>
  <si>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</si>
  <si>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</si>
  <si>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</si>
  <si>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</si>
  <si>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</si>
  <si>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</si>
  <si>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</si>
  <si>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</si>
  <si>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</si>
  <si>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</si>
  <si>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</si>
  <si>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</si>
  <si>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</si>
  <si>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</si>
  <si>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</si>
  <si>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</si>
  <si>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</si>
  <si>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</si>
  <si>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</si>
  <si>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</si>
  <si>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</si>
  <si>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</si>
  <si>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</si>
  <si>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</si>
  <si>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</si>
  <si>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</si>
  <si>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</si>
  <si>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</si>
  <si>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</si>
  <si>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</si>
  <si>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</si>
  <si>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</si>
  <si>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</si>
  <si>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</si>
  <si>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</si>
  <si>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</si>
  <si>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</si>
  <si>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</si>
  <si>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</si>
  <si>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</si>
  <si>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</si>
  <si>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</si>
  <si>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</si>
  <si>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</si>
  <si>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</si>
  <si>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</si>
  <si>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</si>
  <si>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</si>
  <si>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</si>
  <si>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</si>
  <si>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</si>
  <si>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</si>
  <si>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</si>
  <si>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</si>
  <si>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</si>
  <si>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</si>
  <si>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</si>
  <si>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</si>
  <si>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</si>
  <si>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</si>
  <si>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</si>
  <si>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</si>
  <si>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</si>
  <si>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</si>
  <si>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</si>
  <si>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</si>
  <si>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</si>
  <si>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</si>
  <si>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</si>
  <si>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</si>
  <si>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</si>
  <si>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</si>
  <si>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</si>
  <si>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</si>
  <si>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</si>
  <si>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</si>
  <si>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</si>
  <si>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</si>
  <si>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</si>
  <si>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</si>
  <si>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</si>
  <si>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</si>
  <si>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</si>
  <si>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</si>
  <si>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</si>
  <si>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</si>
  <si>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</si>
  <si>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</si>
  <si>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</si>
  <si>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</si>
  <si>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</si>
  <si>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</si>
  <si>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</si>
  <si>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</si>
  <si>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</si>
  <si>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</si>
  <si>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</si>
  <si>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</si>
  <si>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</si>
  <si>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</si>
  <si>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</si>
  <si>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</si>
  <si>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</si>
  <si>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</si>
  <si>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</si>
  <si>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</si>
  <si>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</si>
  <si>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</si>
  <si>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</si>
  <si>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</si>
  <si>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</si>
  <si>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</si>
  <si>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</si>
  <si>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</si>
  <si>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</si>
  <si>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</si>
  <si>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</si>
  <si>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</si>
  <si>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</si>
  <si>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</si>
  <si>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</si>
  <si>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</si>
  <si>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</si>
  <si>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</si>
  <si>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</si>
  <si>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</si>
  <si>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</si>
  <si>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</si>
  <si>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</si>
  <si>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</si>
  <si>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</si>
  <si>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</si>
  <si>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</si>
  <si>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</si>
  <si>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</si>
  <si>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</si>
  <si>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</si>
  <si>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</si>
  <si>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</si>
  <si>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</si>
  <si>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</si>
  <si>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</si>
  <si>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</si>
  <si>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</si>
  <si>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</si>
  <si>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</si>
  <si>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</si>
  <si>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</si>
  <si>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</si>
  <si>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</si>
  <si>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</si>
  <si>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</si>
  <si>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</si>
  <si>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</si>
  <si>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</si>
  <si>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</si>
  <si>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</si>
  <si>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</si>
  <si>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</si>
  <si>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</si>
  <si>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</si>
  <si>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</si>
  <si>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</si>
  <si>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</si>
  <si>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</si>
  <si>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</si>
  <si>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</si>
  <si>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</si>
  <si>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</si>
  <si>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</si>
  <si>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</si>
  <si>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</si>
  <si>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</si>
  <si>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</si>
  <si>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</si>
  <si>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</si>
  <si>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</si>
  <si>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</si>
  <si>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</si>
  <si>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</si>
  <si>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</si>
  <si>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</si>
  <si>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</si>
  <si>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</si>
  <si>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</si>
  <si>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</si>
  <si>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</si>
  <si>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</si>
  <si>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</si>
  <si>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</si>
  <si>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</si>
  <si>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</si>
  <si>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</si>
  <si>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</si>
  <si>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</si>
  <si>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</si>
  <si>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</si>
  <si>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</si>
  <si>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</si>
  <si>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</si>
  <si>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</si>
  <si>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</si>
  <si>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</si>
  <si>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</si>
  <si>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</si>
  <si>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</si>
  <si>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</si>
  <si>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</si>
  <si>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</si>
  <si>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</si>
  <si>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</si>
  <si>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</si>
  <si>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</si>
  <si>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</si>
  <si>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</si>
  <si>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</si>
  <si>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</si>
  <si>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</si>
  <si>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</si>
  <si>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</si>
  <si>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</si>
  <si>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</si>
  <si>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</si>
  <si>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</si>
  <si>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</si>
  <si>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</si>
  <si>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</si>
  <si>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</si>
  <si>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</si>
  <si>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</si>
  <si>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</si>
  <si>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</si>
  <si>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</si>
  <si>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</si>
  <si>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</si>
  <si>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</si>
  <si>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</si>
  <si>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</si>
  <si>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</si>
  <si>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</si>
  <si>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</si>
  <si>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</si>
  <si>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</si>
  <si>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</si>
  <si>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</si>
  <si>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</si>
  <si>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</si>
  <si>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</si>
  <si>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</si>
  <si>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</si>
  <si>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</si>
  <si>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</si>
  <si>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</si>
  <si>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</si>
  <si>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</si>
  <si>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</si>
  <si>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</si>
  <si>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</si>
  <si>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</si>
  <si>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</si>
  <si>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</si>
  <si>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</si>
  <si>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</si>
  <si>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</si>
  <si>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</si>
  <si>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</si>
  <si>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</si>
  <si>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</si>
  <si>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</si>
  <si>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</si>
  <si>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</si>
  <si>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</si>
  <si>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</si>
  <si>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</si>
  <si>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</si>
  <si>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</si>
  <si>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</si>
  <si>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</si>
  <si>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</si>
  <si>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</si>
  <si>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</si>
  <si>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</si>
  <si>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</si>
  <si>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</si>
  <si>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</si>
  <si>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</si>
  <si>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</si>
  <si>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</si>
  <si>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</si>
  <si>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</si>
  <si>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</si>
  <si>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</si>
  <si>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</si>
  <si>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</si>
  <si>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</si>
  <si>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</si>
  <si>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</si>
  <si>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</si>
  <si>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</si>
  <si>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</si>
  <si>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</si>
  <si>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</si>
  <si>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</si>
  <si>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</si>
  <si>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</si>
  <si>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</si>
  <si>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</si>
  <si>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</si>
  <si>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</si>
  <si>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</si>
  <si>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</si>
  <si>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</si>
  <si>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</si>
  <si>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</si>
  <si>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</si>
  <si>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</si>
  <si>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</si>
  <si>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</si>
  <si>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</si>
  <si>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</si>
  <si>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</si>
  <si>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</si>
  <si>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</si>
  <si>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</si>
  <si>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</si>
  <si>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</si>
  <si>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</si>
  <si>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</si>
  <si>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</si>
  <si>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</si>
  <si>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</si>
  <si>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</si>
  <si>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</si>
  <si>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</si>
  <si>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</si>
  <si>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</si>
  <si>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</si>
  <si>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</si>
  <si>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</si>
  <si>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</si>
  <si>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</si>
  <si>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</si>
  <si>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</si>
  <si>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</si>
  <si>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</si>
  <si>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</si>
  <si>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</si>
  <si>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</si>
  <si>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</si>
  <si>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</si>
  <si>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</si>
  <si>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</si>
  <si>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</si>
  <si>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</si>
  <si>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</si>
  <si>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</si>
  <si>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</si>
  <si>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</si>
  <si>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</si>
  <si>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</si>
  <si>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</si>
  <si>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</si>
  <si>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</si>
  <si>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</si>
  <si>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</si>
  <si>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</si>
  <si>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</si>
  <si>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</si>
  <si>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</si>
  <si>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</si>
  <si>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</si>
  <si>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</si>
  <si>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</si>
  <si>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</si>
  <si>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</si>
  <si>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</si>
  <si>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</si>
  <si>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</si>
  <si>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</si>
  <si>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</si>
  <si>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</si>
  <si>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</si>
  <si>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</si>
  <si>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</si>
  <si>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</si>
  <si>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</si>
  <si>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</si>
  <si>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</si>
  <si>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</si>
  <si>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</si>
  <si>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</si>
  <si>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</si>
  <si>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</si>
  <si>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</si>
  <si>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</si>
  <si>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</si>
  <si>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</si>
  <si>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</si>
  <si>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</si>
  <si>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</si>
  <si>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</si>
  <si>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</si>
  <si>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</si>
  <si>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</si>
  <si>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</si>
  <si>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</si>
  <si>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</si>
  <si>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</si>
  <si>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</si>
  <si>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</si>
  <si>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</si>
  <si>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</si>
  <si>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</si>
  <si>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</si>
  <si>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</si>
  <si>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</si>
  <si>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</si>
  <si>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</si>
  <si>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</si>
  <si>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</si>
  <si>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</si>
  <si>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</si>
  <si>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</si>
  <si>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</si>
  <si>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</si>
  <si>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</si>
  <si>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</si>
  <si>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</si>
  <si>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</si>
  <si>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</si>
  <si>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</si>
  <si>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</si>
  <si>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</si>
  <si>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</si>
  <si>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</si>
  <si>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</si>
  <si>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</si>
  <si>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</si>
  <si>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</si>
  <si>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</si>
  <si>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</si>
  <si>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</si>
  <si>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</si>
  <si>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</si>
  <si>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</si>
  <si>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</si>
  <si>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</si>
  <si>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</si>
  <si>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</si>
  <si>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</si>
  <si>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</si>
  <si>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</si>
  <si>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</si>
  <si>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</si>
  <si>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</si>
  <si>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</si>
  <si>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</si>
  <si>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</si>
  <si>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</si>
  <si>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</si>
  <si>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</si>
  <si>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</si>
  <si>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</si>
  <si>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</si>
  <si>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</si>
  <si>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</si>
  <si>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</si>
  <si>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</si>
  <si>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</si>
  <si>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</si>
  <si>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</si>
  <si>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</si>
  <si>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</si>
  <si>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</si>
  <si>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</si>
  <si>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</si>
  <si>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</si>
  <si>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</si>
  <si>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</si>
  <si>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</si>
  <si>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</si>
  <si>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</si>
  <si>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</si>
  <si>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</si>
  <si>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</si>
  <si>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</si>
  <si>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</si>
  <si>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</si>
  <si>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</si>
  <si>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</si>
  <si>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</si>
  <si>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</si>
  <si>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</si>
  <si>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</si>
  <si>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</si>
  <si>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</si>
  <si>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</si>
  <si>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</si>
  <si>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</si>
  <si>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</si>
  <si>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</si>
  <si>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</si>
  <si>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</si>
  <si>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</si>
  <si>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</si>
  <si>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</si>
  <si>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</si>
  <si>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</si>
  <si>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</si>
  <si>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</si>
  <si>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</si>
  <si>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</si>
  <si>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</si>
  <si>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</si>
  <si>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</si>
  <si>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</si>
  <si>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</si>
  <si>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</si>
  <si>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</si>
  <si>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</si>
  <si>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</si>
  <si>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</si>
  <si>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</si>
  <si>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</si>
  <si>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</si>
  <si>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</si>
  <si>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</si>
  <si>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</si>
  <si>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</si>
  <si>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</si>
  <si>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</si>
  <si>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</si>
  <si>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</si>
  <si>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</si>
  <si>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</si>
  <si>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</si>
  <si>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</si>
  <si>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</si>
  <si>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</si>
  <si>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</si>
  <si>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</si>
  <si>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</si>
  <si>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</si>
  <si>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</si>
  <si>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</si>
  <si>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</si>
  <si>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</si>
  <si>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</si>
  <si>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</si>
  <si>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</si>
  <si>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</si>
  <si>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</si>
  <si>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</si>
  <si>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</si>
  <si>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</si>
  <si>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</si>
  <si>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</si>
  <si>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</si>
  <si>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</si>
  <si>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</si>
  <si>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</si>
  <si>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</si>
  <si>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</si>
  <si>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</si>
  <si>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</si>
  <si>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</si>
  <si>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</si>
  <si>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</si>
  <si>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</si>
  <si>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</si>
  <si>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</si>
  <si>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</si>
  <si>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</si>
  <si>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</si>
  <si>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</si>
  <si>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</si>
  <si>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</si>
  <si>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</si>
  <si>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</si>
  <si>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</si>
  <si>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</si>
  <si>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</si>
  <si>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</si>
  <si>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</si>
  <si>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</si>
  <si>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</si>
  <si>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</si>
  <si>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</si>
  <si>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</si>
  <si>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</si>
  <si>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</si>
  <si>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</si>
  <si>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</si>
  <si>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</si>
  <si>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</si>
  <si>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</si>
  <si>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</si>
  <si>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</si>
  <si>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</si>
  <si>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</si>
  <si>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</si>
  <si>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</si>
  <si>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</si>
  <si>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</si>
  <si>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</si>
  <si>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</si>
  <si>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</si>
  <si>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</si>
  <si>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</si>
  <si>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</si>
  <si>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</si>
  <si>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</si>
  <si>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</si>
  <si>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</si>
  <si>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</si>
  <si>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</si>
  <si>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</si>
  <si>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</si>
  <si>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</si>
  <si>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</si>
  <si>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</si>
  <si>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</si>
  <si>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</si>
  <si>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</si>
  <si>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</si>
  <si>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</si>
  <si>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</si>
  <si>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</si>
  <si>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</si>
  <si>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</si>
  <si>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</si>
  <si>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</si>
  <si>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</si>
  <si>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</si>
  <si>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</si>
  <si>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</si>
  <si>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</si>
  <si>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</si>
  <si>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</si>
  <si>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</si>
  <si>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</si>
  <si>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</si>
  <si>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</si>
  <si>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</si>
  <si>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</si>
  <si>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</si>
  <si>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</si>
  <si>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</si>
  <si>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</si>
  <si>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</si>
  <si>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</si>
  <si>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</si>
  <si>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</si>
  <si>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</si>
  <si>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</si>
  <si>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</si>
  <si>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</si>
  <si>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</si>
  <si>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</si>
  <si>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</si>
  <si>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</si>
  <si>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</si>
  <si>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</si>
  <si>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</si>
  <si>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</si>
  <si>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</si>
  <si>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</si>
  <si>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</si>
  <si>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</si>
  <si>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</si>
  <si>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</si>
  <si>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</si>
  <si>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</si>
  <si>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</si>
  <si>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</si>
  <si>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</si>
  <si>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</si>
  <si>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</si>
  <si>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</si>
  <si>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</si>
  <si>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</si>
  <si>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</si>
  <si>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</si>
  <si>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</si>
  <si>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</si>
  <si>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</si>
  <si>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</si>
  <si>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</si>
  <si>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</si>
  <si>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</si>
  <si>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</si>
  <si>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</si>
  <si>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</si>
  <si>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</si>
  <si>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</si>
  <si>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</si>
  <si>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</si>
  <si>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</si>
  <si>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</si>
  <si>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</si>
  <si>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</si>
  <si>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</si>
  <si>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</si>
  <si>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</si>
  <si>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</si>
  <si>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</si>
  <si>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</si>
  <si>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</si>
  <si>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</si>
  <si>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</si>
  <si>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</si>
  <si>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</si>
  <si>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</si>
  <si>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</si>
  <si>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</si>
  <si>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</si>
  <si>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</si>
  <si>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</si>
  <si>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</si>
  <si>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</si>
  <si>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</si>
  <si>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</si>
  <si>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</si>
  <si>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</si>
  <si>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</si>
  <si>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</si>
  <si>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</si>
  <si>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</si>
  <si>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</si>
  <si>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</si>
  <si>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</si>
  <si>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</si>
  <si>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</si>
  <si>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</si>
  <si>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</si>
  <si>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</si>
  <si>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</si>
  <si>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</si>
  <si>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</si>
  <si>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</si>
  <si>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</si>
  <si>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</si>
  <si>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</si>
  <si>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</si>
  <si>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</si>
  <si>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</si>
  <si>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</si>
  <si>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</si>
  <si>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</si>
  <si>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</si>
  <si>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</si>
  <si>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</si>
  <si>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</si>
  <si>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</si>
  <si>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</si>
  <si>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</si>
  <si>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</si>
  <si>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</si>
  <si>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</si>
  <si>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</si>
  <si>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</si>
  <si>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</si>
  <si>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</si>
  <si>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</si>
  <si>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</si>
  <si>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</si>
  <si>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</si>
  <si>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</si>
  <si>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</si>
  <si>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</si>
  <si>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</si>
  <si>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</si>
  <si>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</si>
  <si>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</si>
  <si>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</si>
  <si>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</si>
  <si>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</si>
  <si>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</si>
  <si>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</si>
  <si>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</si>
  <si>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</si>
  <si>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</si>
  <si>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</si>
  <si>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</si>
  <si>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</si>
  <si>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</si>
  <si>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</si>
  <si>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</si>
  <si>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</si>
  <si>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</si>
  <si>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</si>
  <si>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</si>
  <si>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</si>
  <si>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</si>
  <si>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</si>
  <si>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</si>
  <si>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</si>
  <si>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</si>
  <si>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</si>
  <si>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</si>
  <si>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</si>
  <si>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</si>
  <si>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</si>
  <si>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</si>
  <si>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</si>
  <si>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</si>
  <si>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</si>
  <si>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</si>
  <si>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</si>
  <si>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</si>
  <si>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</si>
  <si>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</si>
  <si>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</si>
  <si>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</si>
  <si>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</si>
  <si>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</si>
  <si>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</si>
  <si>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</si>
  <si>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</si>
  <si>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</si>
  <si>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</si>
  <si>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</si>
  <si>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</si>
  <si>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</si>
  <si>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</si>
  <si>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</si>
  <si>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</si>
  <si>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</si>
  <si>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</si>
  <si>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</si>
  <si>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</si>
  <si>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</si>
  <si>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</si>
  <si>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</si>
  <si>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</si>
  <si>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</si>
  <si>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</si>
  <si>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</si>
  <si>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</si>
  <si>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</si>
  <si>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</si>
  <si>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</si>
  <si>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</si>
  <si>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</si>
  <si>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</si>
  <si>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</si>
  <si>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</si>
  <si>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</si>
  <si>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</si>
  <si>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</si>
  <si>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</si>
  <si>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</si>
  <si>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</si>
  <si>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</si>
  <si>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</si>
  <si>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</si>
  <si>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</si>
  <si>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</si>
  <si>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</si>
  <si>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</si>
  <si>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</si>
  <si>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</si>
  <si>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</si>
  <si>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</si>
  <si>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</si>
  <si>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</si>
  <si>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</si>
  <si>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</si>
  <si>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</si>
  <si>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</si>
  <si>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</si>
  <si>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</si>
  <si>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</si>
  <si>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</si>
  <si>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</si>
  <si>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</si>
  <si>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</si>
  <si>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</si>
  <si>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</si>
  <si>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</si>
  <si>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</si>
  <si>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</si>
  <si>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</si>
  <si>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</si>
  <si>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</si>
  <si>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</si>
  <si>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</si>
  <si>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</si>
  <si>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</si>
  <si>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</si>
  <si>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</si>
  <si>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</si>
  <si>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</si>
  <si>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</si>
  <si>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</si>
  <si>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</si>
  <si>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</si>
  <si>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</si>
  <si>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</si>
  <si>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</si>
  <si>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</si>
  <si>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</si>
  <si>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</si>
  <si>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</si>
  <si>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</si>
  <si>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</si>
  <si>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</si>
  <si>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</si>
  <si>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</si>
  <si>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</si>
  <si>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</si>
  <si>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</si>
  <si>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</si>
  <si>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</si>
  <si>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</si>
  <si>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</si>
  <si>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</si>
  <si>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</si>
  <si>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</si>
  <si>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</si>
  <si>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</si>
  <si>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</si>
  <si>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</si>
  <si>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</si>
  <si>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</si>
  <si>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</si>
  <si>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</si>
  <si>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</si>
  <si>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</si>
  <si>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</si>
  <si>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</si>
  <si>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</si>
  <si>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</si>
  <si>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</si>
  <si>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</si>
  <si>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</si>
  <si>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</si>
  <si>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</si>
  <si>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</si>
  <si>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</si>
  <si>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</si>
  <si>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</si>
  <si>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</si>
  <si>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</si>
  <si>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</si>
  <si>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</si>
  <si>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</si>
  <si>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</si>
  <si>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</si>
  <si>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</si>
  <si>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</si>
  <si>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</si>
  <si>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</si>
  <si>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</si>
  <si>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</si>
  <si>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</si>
  <si>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</si>
  <si>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</si>
  <si>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</si>
  <si>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</si>
  <si>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</si>
  <si>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</si>
  <si>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</si>
  <si>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</si>
  <si>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</si>
  <si>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</si>
  <si>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</si>
  <si>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</si>
  <si>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</si>
  <si>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</si>
  <si>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</si>
  <si>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</si>
  <si>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</si>
  <si>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</si>
  <si>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</si>
  <si>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</si>
  <si>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</si>
  <si>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</si>
  <si>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</si>
  <si>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</si>
  <si>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</si>
  <si>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</si>
  <si>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</si>
  <si>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</si>
  <si>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</si>
  <si>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</si>
  <si>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</si>
  <si>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</si>
  <si>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</si>
  <si>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</si>
  <si>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</si>
  <si>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</si>
  <si>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</si>
  <si>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</si>
  <si>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</si>
  <si>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</si>
  <si>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</si>
  <si>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</si>
  <si>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</si>
  <si>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</si>
  <si>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</si>
  <si>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</si>
  <si>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</si>
  <si>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</si>
  <si>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</si>
  <si>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</si>
  <si>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</si>
  <si>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</si>
  <si>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</si>
  <si>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</si>
  <si>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</si>
  <si>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</si>
  <si>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</si>
  <si>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</si>
  <si>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</si>
  <si>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</si>
  <si>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</si>
  <si>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</si>
  <si>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</si>
  <si>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</si>
  <si>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</si>
  <si>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</si>
  <si>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</si>
  <si>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</si>
  <si>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</si>
  <si>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</si>
  <si>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</si>
  <si>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</si>
  <si>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</si>
  <si>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</si>
  <si>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</si>
  <si>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</si>
  <si>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</si>
  <si>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</si>
  <si>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</si>
  <si>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</si>
  <si>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</si>
  <si>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</si>
  <si>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</si>
  <si>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</si>
  <si>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</si>
  <si>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</si>
  <si>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</si>
  <si>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</si>
  <si>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</si>
  <si>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</si>
  <si>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</si>
  <si>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</si>
  <si>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</si>
  <si>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</si>
  <si>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</si>
  <si>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</si>
  <si>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</si>
  <si>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</si>
  <si>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</si>
  <si>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</si>
  <si>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</si>
  <si>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</si>
  <si>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</si>
  <si>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</si>
  <si>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</si>
  <si>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</si>
  <si>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</si>
  <si>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</si>
  <si>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</si>
  <si>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</si>
  <si>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</si>
  <si>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</si>
  <si>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</si>
  <si>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</si>
  <si>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</si>
  <si>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</si>
  <si>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</si>
  <si>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</si>
  <si>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</si>
  <si>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</si>
  <si>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</si>
  <si>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</si>
  <si>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</si>
  <si>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</si>
  <si>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</si>
  <si>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</si>
  <si>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</si>
  <si>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</si>
  <si>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</si>
  <si>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</si>
  <si>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</si>
  <si>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</si>
  <si>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</si>
  <si>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</si>
  <si>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</si>
  <si>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</si>
  <si>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</si>
  <si>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</si>
  <si>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</si>
  <si>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</si>
  <si>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</si>
  <si>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</si>
  <si>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</si>
  <si>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</si>
  <si>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</si>
  <si>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</si>
  <si>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</si>
  <si>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</si>
  <si>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</si>
  <si>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</si>
  <si>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</si>
  <si>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</si>
  <si>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</si>
  <si>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</si>
  <si>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</si>
  <si>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</si>
  <si>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</si>
  <si>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</si>
  <si>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</si>
  <si>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</si>
  <si>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</si>
  <si>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</si>
  <si>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</si>
  <si>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</si>
  <si>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</si>
  <si>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</si>
  <si>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</si>
  <si>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</si>
  <si>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</si>
  <si>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</si>
  <si>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</si>
  <si>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</si>
  <si>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</si>
  <si>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</si>
  <si>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</si>
  <si>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</si>
  <si>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</si>
  <si>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</si>
  <si>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</si>
  <si>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</si>
  <si>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</si>
  <si>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</si>
  <si>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</si>
  <si>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</si>
  <si>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</si>
  <si>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</si>
  <si>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</si>
  <si>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</si>
  <si>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</si>
  <si>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</si>
  <si>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</si>
  <si>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</si>
  <si>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</si>
  <si>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</si>
  <si>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</si>
  <si>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</si>
  <si>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</si>
  <si>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</si>
  <si>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</si>
  <si>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</si>
  <si>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</si>
  <si>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</si>
  <si>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</si>
  <si>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</si>
  <si>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</si>
  <si>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</si>
  <si>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</si>
  <si>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</si>
  <si>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</si>
  <si>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</si>
  <si>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</si>
  <si>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</si>
  <si>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</si>
  <si>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</si>
  <si>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</si>
  <si>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</si>
  <si>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</si>
  <si>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</si>
  <si>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</si>
  <si>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</si>
  <si>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</si>
  <si>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</si>
  <si>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</si>
  <si>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</si>
  <si>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</si>
  <si>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</si>
  <si>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</si>
  <si>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</si>
  <si>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</si>
  <si>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</si>
  <si>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</si>
  <si>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</si>
  <si>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</si>
  <si>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</si>
  <si>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</si>
  <si>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</si>
  <si>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</si>
  <si>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</si>
  <si>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</si>
  <si>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</si>
  <si>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</si>
  <si>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</si>
  <si>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</si>
  <si>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</si>
  <si>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</si>
  <si>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</si>
  <si>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</si>
  <si>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</si>
  <si>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</si>
  <si>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</si>
  <si>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</si>
  <si>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</si>
  <si>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</si>
  <si>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</si>
  <si>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</si>
  <si>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</si>
  <si>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</si>
  <si>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</si>
  <si>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</si>
  <si>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</si>
  <si>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</si>
  <si>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</si>
  <si>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</si>
  <si>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</si>
  <si>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</si>
  <si>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</si>
  <si>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</si>
  <si>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</si>
  <si>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</si>
  <si>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</si>
  <si>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</si>
  <si>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</si>
  <si>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</si>
  <si>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</si>
  <si>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</si>
  <si>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</si>
  <si>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</si>
  <si>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</si>
  <si>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</si>
  <si>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</si>
  <si>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</si>
  <si>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</si>
  <si>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</si>
  <si>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</si>
  <si>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</si>
  <si>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</si>
  <si>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</si>
  <si>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</si>
  <si>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</si>
  <si>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</si>
  <si>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</si>
  <si>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</si>
  <si>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</si>
  <si>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</si>
  <si>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</si>
  <si>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</si>
  <si>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</si>
  <si>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</si>
  <si>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</si>
  <si>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</si>
  <si>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</si>
  <si>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</si>
  <si>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</si>
  <si>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</si>
  <si>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</si>
  <si>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</si>
  <si>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</si>
  <si>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</si>
  <si>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</si>
  <si>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</si>
  <si>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</si>
  <si>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</si>
  <si>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</si>
  <si>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</si>
  <si>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</si>
  <si>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</si>
  <si>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</si>
  <si>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</si>
  <si>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</si>
  <si>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</si>
  <si>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</si>
  <si>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</si>
  <si>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</si>
  <si>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</si>
  <si>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</si>
  <si>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</si>
  <si>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</si>
  <si>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</si>
  <si>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</si>
  <si>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</si>
  <si>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</si>
  <si>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</si>
  <si>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</si>
  <si>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</si>
  <si>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</si>
  <si>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</si>
  <si>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</si>
  <si>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</si>
  <si>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</si>
  <si>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</si>
  <si>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</si>
  <si>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</si>
  <si>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</si>
  <si>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</si>
  <si>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</si>
  <si>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</si>
  <si>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</si>
  <si>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</si>
  <si>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</si>
  <si>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</si>
  <si>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</si>
  <si>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</si>
  <si>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</si>
  <si>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</si>
  <si>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</si>
  <si>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</si>
  <si>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</si>
  <si>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</si>
  <si>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</si>
  <si>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</si>
  <si>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</si>
  <si>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</si>
  <si>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</si>
  <si>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</si>
  <si>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</si>
  <si>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</si>
  <si>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</si>
  <si>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</si>
  <si>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</si>
  <si>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</si>
  <si>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</si>
  <si>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</si>
  <si>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</si>
  <si>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</si>
  <si>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</si>
  <si>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</si>
  <si>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</si>
  <si>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</si>
  <si>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</si>
  <si>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</si>
  <si>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</si>
  <si>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</si>
  <si>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</si>
  <si>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</si>
  <si>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</si>
  <si>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</si>
  <si>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</si>
  <si>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</si>
  <si>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</si>
  <si>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</si>
  <si>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</si>
  <si>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</si>
  <si>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</si>
  <si>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</si>
  <si>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</si>
  <si>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</si>
  <si>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</si>
  <si>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</si>
  <si>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</si>
  <si>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</si>
  <si>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</si>
  <si>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</si>
  <si>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</si>
  <si>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</si>
  <si>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</si>
  <si>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</si>
  <si>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</si>
  <si>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</si>
  <si>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</si>
  <si>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</si>
  <si>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</si>
  <si>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</si>
  <si>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</si>
  <si>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</si>
  <si>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</si>
  <si>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</si>
  <si>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</si>
  <si>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</si>
  <si>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</si>
  <si>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</si>
  <si>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</si>
  <si>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</si>
  <si>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</si>
  <si>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</si>
  <si>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</si>
  <si>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</si>
  <si>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</si>
  <si>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</si>
  <si>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</si>
  <si>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</si>
  <si>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</si>
  <si>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</si>
  <si>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</si>
  <si>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</si>
  <si>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</si>
  <si>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</si>
  <si>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</si>
  <si>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</si>
  <si>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</si>
  <si>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</si>
  <si>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</si>
  <si>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</si>
  <si>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</si>
  <si>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</si>
  <si>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</si>
  <si>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</si>
  <si>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</si>
  <si>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</si>
  <si>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</si>
  <si>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</si>
  <si>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</si>
  <si>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</si>
  <si>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</si>
  <si>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</si>
  <si>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</si>
  <si>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</si>
  <si>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</si>
  <si>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</si>
  <si>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</si>
  <si>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</si>
  <si>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</si>
  <si>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</si>
  <si>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</si>
  <si>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</si>
  <si>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</si>
  <si>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</si>
  <si>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</si>
  <si>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</si>
  <si>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</si>
  <si>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</si>
  <si>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</si>
  <si>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</si>
  <si>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</si>
  <si>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</si>
  <si>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</si>
  <si>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</si>
  <si>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</si>
  <si>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</si>
  <si>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</si>
  <si>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</si>
  <si>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</si>
  <si>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</si>
  <si>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</si>
  <si>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</si>
  <si>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</si>
  <si>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</si>
  <si>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</si>
  <si>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</si>
  <si>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</si>
  <si>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</si>
  <si>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</si>
  <si>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</si>
  <si>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</si>
  <si>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</si>
  <si>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</si>
  <si>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</si>
  <si>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</si>
  <si>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</si>
  <si>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</si>
  <si>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</si>
  <si>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</si>
  <si>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</si>
  <si>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</si>
  <si>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</si>
  <si>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</si>
  <si>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</si>
  <si>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</si>
  <si>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</si>
  <si>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</si>
  <si>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</si>
  <si>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</si>
  <si>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</si>
  <si>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</si>
  <si>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</si>
  <si>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</si>
  <si>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</si>
  <si>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</si>
  <si>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</si>
  <si>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</si>
  <si>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</si>
  <si>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</si>
  <si>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</si>
  <si>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</si>
  <si>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</si>
  <si>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</si>
  <si>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</si>
  <si>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</si>
  <si>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</si>
  <si>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</si>
  <si>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</si>
  <si>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</si>
  <si>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</si>
  <si>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</si>
  <si>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</si>
  <si>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</si>
  <si>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</si>
  <si>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</si>
  <si>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</si>
  <si>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</si>
  <si>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</si>
  <si>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</si>
  <si>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</si>
  <si>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</si>
  <si>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</si>
  <si>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</si>
  <si>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</si>
  <si>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</si>
  <si>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</si>
  <si>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</si>
  <si>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</si>
  <si>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</si>
  <si>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</si>
  <si>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</si>
  <si>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</si>
  <si>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</si>
  <si>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</si>
  <si>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</si>
  <si>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</si>
  <si>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</si>
  <si>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</si>
  <si>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</si>
  <si>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</si>
  <si>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</si>
  <si>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</si>
  <si>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</si>
  <si>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</si>
  <si>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</si>
  <si>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</si>
  <si>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</si>
  <si>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</si>
  <si>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</si>
  <si>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</si>
  <si>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</si>
  <si>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</si>
  <si>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</si>
  <si>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</si>
  <si>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</si>
  <si>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</si>
  <si>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</si>
  <si>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</si>
  <si>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</si>
  <si>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</si>
  <si>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</si>
  <si>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</si>
  <si>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</si>
  <si>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</si>
  <si>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</si>
  <si>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</si>
  <si>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</si>
  <si>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</si>
  <si>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</si>
  <si>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</si>
  <si>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</si>
  <si>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</si>
  <si>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</si>
  <si>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</si>
  <si>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</si>
  <si>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</si>
  <si>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</si>
  <si>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</si>
  <si>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</si>
  <si>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</si>
  <si>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</si>
  <si>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</si>
  <si>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</si>
  <si>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</si>
  <si>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</si>
  <si>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</si>
  <si>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</si>
  <si>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</si>
  <si>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</si>
  <si>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</si>
  <si>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</si>
  <si>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</si>
  <si>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</si>
  <si>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</si>
  <si>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</si>
  <si>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</si>
  <si>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</si>
  <si>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</si>
  <si>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</si>
  <si>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</si>
  <si>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</si>
  <si>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</si>
  <si>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</si>
  <si>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</si>
  <si>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</si>
  <si>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</si>
  <si>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</si>
  <si>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</si>
  <si>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</si>
  <si>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</si>
  <si>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</si>
  <si>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</si>
  <si>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</si>
  <si>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</si>
  <si>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</si>
  <si>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</si>
  <si>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</si>
  <si>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</si>
  <si>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</si>
  <si>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</si>
  <si>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</si>
  <si>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</si>
  <si>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</si>
  <si>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</si>
  <si>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</si>
  <si>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</si>
  <si>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</si>
  <si>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</si>
  <si>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</si>
  <si>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</si>
  <si>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</si>
  <si>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</si>
  <si>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</si>
  <si>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</si>
  <si>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</si>
  <si>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</si>
  <si>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</si>
  <si>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</si>
  <si>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</si>
  <si>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</si>
  <si>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</si>
  <si>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</si>
  <si>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</si>
  <si>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</si>
  <si>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</si>
  <si>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</si>
  <si>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</si>
  <si>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</si>
  <si>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</si>
  <si>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</si>
  <si>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</si>
  <si>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</si>
  <si>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</si>
  <si>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</si>
  <si>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</si>
  <si>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</si>
  <si>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</si>
  <si>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</si>
  <si>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</si>
  <si>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</si>
  <si>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</si>
  <si>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</si>
  <si>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</si>
  <si>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</si>
  <si>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</si>
  <si>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</si>
  <si>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</si>
  <si>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</si>
  <si>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</si>
  <si>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</si>
  <si>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</si>
  <si>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</si>
  <si>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</si>
  <si>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</si>
  <si>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</si>
  <si>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</si>
  <si>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</si>
  <si>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</si>
  <si>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</si>
  <si>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</si>
  <si>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</si>
  <si>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</si>
  <si>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</si>
  <si>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</si>
  <si>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</si>
  <si>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</si>
  <si>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</si>
  <si>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</si>
  <si>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</si>
  <si>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</si>
  <si>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</si>
  <si>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</si>
  <si>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</si>
  <si>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</si>
  <si>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</si>
  <si>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</si>
  <si>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</si>
  <si>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</si>
  <si>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</si>
  <si>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</si>
  <si>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</si>
  <si>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</si>
  <si>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</si>
  <si>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</si>
  <si>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</si>
  <si>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</si>
  <si>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</si>
  <si>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</si>
  <si>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</si>
  <si>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</si>
  <si>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</si>
  <si>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</si>
  <si>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</si>
  <si>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</si>
  <si>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</si>
  <si>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</si>
  <si>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</si>
  <si>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</si>
  <si>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</si>
  <si>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</si>
  <si>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</si>
  <si>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</si>
  <si>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</si>
  <si>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</si>
  <si>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</si>
  <si>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</si>
  <si>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</si>
  <si>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</si>
  <si>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</si>
  <si>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</si>
  <si>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</si>
  <si>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</si>
  <si>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</si>
  <si>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</si>
  <si>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</si>
  <si>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</si>
  <si>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</si>
  <si>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</si>
  <si>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</si>
  <si>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</si>
  <si>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</si>
  <si>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</si>
  <si>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</si>
  <si>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</si>
  <si>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</si>
  <si>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</si>
  <si>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</si>
  <si>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</si>
  <si>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</si>
  <si>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</si>
  <si>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</si>
  <si>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</si>
  <si>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</si>
  <si>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</si>
  <si>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</si>
  <si>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</si>
  <si>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</si>
  <si>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</si>
  <si>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</si>
  <si>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</si>
  <si>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</si>
  <si>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</si>
  <si>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</si>
  <si>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</si>
  <si>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</si>
  <si>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</si>
  <si>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</si>
  <si>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</si>
  <si>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</si>
  <si>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</si>
  <si>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</si>
  <si>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</si>
  <si>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</si>
  <si>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</si>
  <si>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</si>
  <si>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</si>
  <si>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</si>
  <si>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</si>
  <si>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</si>
  <si>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</si>
  <si>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</si>
  <si>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</si>
  <si>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</si>
  <si>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</si>
  <si>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</si>
  <si>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</si>
  <si>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</si>
  <si>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</si>
  <si>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</si>
  <si>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</si>
  <si>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</si>
  <si>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</si>
  <si>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</si>
  <si>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</si>
  <si>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</si>
  <si>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</si>
  <si>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</si>
  <si>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</si>
  <si>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</si>
  <si>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</si>
  <si>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</si>
  <si>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</si>
  <si>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</si>
  <si>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</si>
  <si>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</si>
  <si>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</si>
  <si>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</si>
  <si>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</si>
  <si>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</si>
  <si>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</si>
  <si>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</si>
  <si>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</si>
  <si>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</si>
  <si>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</si>
  <si>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</si>
  <si>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</si>
  <si>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</si>
  <si>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</si>
  <si>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</si>
  <si>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</si>
  <si>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</si>
  <si>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</si>
  <si>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</si>
  <si>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</si>
  <si>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</si>
  <si>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</si>
  <si>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</si>
  <si>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</si>
  <si>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</si>
  <si>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</si>
  <si>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</si>
  <si>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</si>
  <si>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</si>
  <si>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</si>
  <si>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</si>
  <si>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</si>
  <si>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</si>
  <si>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</si>
  <si>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</si>
  <si>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</si>
  <si>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</si>
  <si>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</si>
  <si>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</si>
  <si>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</si>
  <si>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</si>
  <si>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</si>
  <si>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</si>
  <si>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</si>
  <si>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</si>
  <si>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</si>
  <si>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</si>
  <si>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</si>
  <si>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</si>
  <si>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</si>
  <si>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</si>
  <si>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</si>
  <si>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</si>
  <si>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</si>
  <si>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</si>
  <si>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</si>
  <si>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</si>
  <si>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</si>
  <si>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</si>
  <si>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</si>
  <si>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</si>
  <si>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</si>
  <si>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</si>
  <si>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</si>
  <si>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</si>
  <si>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</si>
  <si>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</si>
  <si>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</si>
  <si>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</si>
  <si>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</si>
  <si>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</si>
  <si>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</si>
  <si>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</si>
  <si>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</si>
  <si>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</si>
  <si>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</si>
  <si>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</si>
  <si>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</si>
  <si>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</si>
  <si>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</si>
  <si>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</si>
  <si>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</si>
  <si>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</si>
  <si>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</si>
  <si>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</si>
  <si>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</si>
  <si>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</si>
  <si>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</si>
  <si>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</si>
  <si>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</si>
  <si>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</si>
  <si>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</si>
  <si>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</si>
  <si>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</si>
  <si>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</si>
  <si>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</si>
  <si>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</si>
  <si>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</si>
  <si>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</si>
  <si>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</si>
  <si>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</si>
  <si>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</si>
  <si>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</si>
  <si>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</si>
  <si>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</si>
  <si>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</si>
  <si>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</si>
  <si>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</si>
  <si>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</si>
  <si>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</si>
  <si>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</si>
  <si>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</si>
  <si>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</si>
  <si>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</si>
  <si>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</si>
  <si>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</si>
  <si>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</si>
  <si>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</si>
  <si>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</si>
  <si>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</si>
  <si>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</si>
  <si>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</si>
  <si>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</si>
  <si>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</si>
  <si>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</si>
  <si>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</si>
  <si>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</si>
  <si>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</si>
  <si>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</si>
  <si>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</si>
  <si>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</si>
  <si>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</si>
  <si>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</si>
  <si>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</si>
  <si>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</si>
  <si>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</si>
  <si>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</si>
  <si>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</si>
  <si>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</si>
  <si>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</si>
  <si>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</si>
  <si>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</si>
  <si>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</si>
  <si>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</si>
  <si>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</si>
  <si>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</si>
  <si>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</si>
  <si>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</si>
  <si>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</si>
  <si>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</si>
  <si>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</si>
  <si>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</si>
  <si>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</si>
  <si>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</si>
  <si>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</si>
  <si>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</si>
  <si>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</si>
  <si>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</si>
  <si>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</si>
  <si>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</si>
  <si>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</si>
  <si>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</si>
  <si>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</si>
  <si>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</si>
  <si>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</si>
  <si>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</si>
  <si>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</si>
  <si>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</si>
  <si>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</si>
  <si>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</si>
  <si>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</si>
  <si>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</si>
  <si>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</si>
  <si>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</si>
  <si>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</si>
  <si>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</si>
  <si>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</si>
  <si>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</si>
  <si>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</si>
  <si>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</si>
  <si>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</si>
  <si>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</si>
  <si>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</si>
  <si>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</si>
  <si>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</si>
  <si>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</si>
  <si>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</si>
  <si>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</si>
  <si>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</si>
  <si>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</si>
  <si>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</si>
  <si>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</si>
  <si>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</si>
  <si>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</si>
  <si>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</si>
  <si>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</si>
  <si>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</si>
  <si>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</si>
  <si>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</si>
  <si>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</si>
  <si>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</si>
  <si>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</si>
  <si>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</si>
  <si>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</si>
  <si>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</si>
  <si>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</si>
  <si>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</si>
  <si>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</si>
  <si>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</si>
  <si>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</si>
  <si>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</si>
  <si>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</si>
  <si>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</si>
  <si>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</si>
  <si>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</si>
  <si>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</si>
  <si>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</si>
  <si>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</si>
  <si>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</si>
  <si>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</si>
  <si>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</si>
  <si>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</si>
  <si>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</si>
  <si>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</si>
  <si>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</si>
  <si>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</si>
  <si>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</si>
  <si>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</si>
  <si>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</si>
  <si>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</si>
  <si>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</si>
  <si>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</si>
  <si>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</si>
  <si>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</si>
  <si>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</si>
  <si>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</si>
  <si>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</si>
  <si>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</si>
  <si>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</si>
  <si>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</si>
  <si>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</si>
  <si>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</si>
  <si>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</si>
  <si>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</si>
  <si>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</si>
  <si>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</si>
  <si>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</si>
  <si>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</si>
  <si>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</si>
  <si>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</si>
  <si>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</si>
  <si>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</si>
  <si>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</si>
  <si>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</si>
  <si>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</si>
  <si>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</si>
  <si>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</si>
  <si>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</si>
  <si>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</si>
  <si>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</si>
  <si>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</si>
  <si>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</si>
  <si>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</si>
  <si>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</si>
  <si>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</si>
  <si>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</si>
  <si>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</si>
  <si>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</si>
  <si>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</si>
  <si>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</si>
  <si>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</si>
  <si>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</si>
  <si>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</si>
  <si>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</si>
  <si>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</si>
  <si>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</si>
  <si>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</si>
  <si>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</si>
  <si>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</si>
  <si>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</si>
  <si>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</si>
  <si>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</si>
  <si>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</si>
  <si>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</si>
  <si>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</si>
  <si>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</si>
  <si>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</si>
  <si>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</si>
  <si>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</si>
  <si>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</si>
  <si>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</si>
  <si>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</si>
  <si>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</si>
  <si>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</si>
  <si>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</si>
  <si>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</si>
  <si>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</si>
  <si>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</si>
  <si>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</si>
  <si>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</si>
  <si>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</si>
  <si>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</si>
  <si>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</si>
  <si>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</si>
  <si>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</si>
  <si>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</si>
  <si>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</si>
  <si>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</si>
  <si>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</si>
  <si>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</si>
  <si>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</si>
  <si>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</si>
  <si>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</si>
  <si>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</si>
  <si>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</si>
  <si>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</si>
  <si>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</si>
  <si>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</si>
  <si>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</si>
  <si>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</si>
  <si>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</si>
  <si>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</si>
  <si>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</si>
  <si>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</si>
  <si>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</si>
  <si>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</si>
  <si>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</si>
  <si>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</si>
  <si>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</si>
  <si>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</si>
  <si>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</si>
  <si>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</si>
  <si>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</si>
  <si>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</si>
  <si>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</si>
  <si>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</si>
  <si>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</si>
  <si>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</si>
  <si>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</si>
  <si>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</si>
  <si>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</si>
  <si>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</si>
  <si>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</si>
  <si>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</si>
  <si>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</si>
  <si>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</si>
  <si>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</si>
  <si>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</si>
  <si>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</si>
  <si>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</si>
  <si>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</si>
  <si>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</si>
  <si>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</si>
  <si>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</si>
  <si>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</si>
  <si>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</si>
  <si>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</si>
  <si>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</si>
  <si>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</si>
  <si>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</si>
  <si>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</si>
  <si>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</si>
  <si>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</si>
  <si>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</si>
  <si>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</si>
  <si>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</si>
  <si>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</si>
  <si>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</si>
  <si>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</si>
  <si>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</si>
  <si>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</si>
  <si>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</si>
  <si>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</si>
  <si>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</si>
  <si>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</si>
  <si>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</si>
  <si>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</si>
  <si>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</si>
  <si>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</si>
  <si>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</si>
  <si>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</si>
  <si>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</si>
  <si>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</si>
  <si>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</si>
  <si>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</si>
  <si>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</si>
  <si>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</si>
  <si>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</si>
  <si>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</si>
  <si>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</si>
  <si>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</si>
  <si>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</si>
  <si>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</si>
  <si>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</si>
  <si>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</si>
  <si>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</si>
  <si>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</si>
  <si>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</si>
  <si>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</si>
  <si>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</si>
  <si>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</si>
  <si>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</si>
  <si>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</si>
  <si>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</si>
  <si>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</si>
  <si>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</si>
  <si>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</si>
  <si>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</si>
  <si>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</si>
  <si>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</si>
  <si>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</si>
  <si>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</si>
  <si>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</si>
  <si>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</si>
  <si>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</si>
  <si>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</si>
  <si>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</si>
  <si>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</si>
  <si>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</si>
  <si>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</si>
  <si>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</si>
  <si>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</si>
  <si>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</si>
  <si>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</si>
  <si>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</si>
  <si>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</si>
  <si>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</si>
  <si>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</si>
  <si>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</si>
  <si>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</si>
  <si>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</si>
  <si>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</si>
  <si>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</si>
  <si>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</si>
  <si>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</si>
  <si>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</si>
  <si>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</si>
  <si>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</si>
  <si>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</si>
  <si>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</si>
  <si>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</si>
  <si>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</si>
  <si>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</si>
  <si>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</si>
  <si>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</si>
  <si>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</si>
  <si>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</si>
  <si>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</si>
  <si>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</si>
  <si>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</si>
  <si>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</si>
  <si>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</si>
  <si>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</si>
  <si>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</si>
  <si>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</si>
  <si>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</si>
  <si>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</si>
  <si>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</si>
  <si>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</si>
  <si>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</si>
  <si>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</si>
  <si>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</si>
  <si>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</si>
  <si>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</si>
  <si>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</si>
  <si>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</si>
  <si>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</si>
  <si>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</si>
  <si>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</si>
  <si>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</si>
  <si>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</si>
  <si>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</si>
  <si>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</si>
  <si>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</si>
  <si>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</si>
  <si>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</si>
  <si>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</si>
  <si>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</si>
  <si>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</si>
  <si>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</si>
  <si>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</si>
  <si>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</si>
  <si>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</si>
  <si>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</si>
  <si>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</si>
  <si>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</si>
  <si>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</si>
  <si>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</si>
  <si>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</si>
  <si>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</si>
  <si>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</si>
  <si>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</si>
  <si>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</si>
  <si>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</si>
  <si>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</si>
  <si>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</si>
  <si>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</si>
  <si>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</si>
  <si>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</si>
  <si>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</si>
  <si>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</si>
  <si>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</si>
  <si>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</si>
  <si>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</si>
  <si>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</si>
  <si>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</si>
  <si>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</si>
  <si>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</si>
  <si>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</si>
  <si>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</si>
  <si>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</si>
  <si>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</si>
  <si>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</si>
  <si>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</si>
  <si>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</si>
  <si>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</si>
  <si>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</si>
  <si>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</si>
  <si>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</si>
  <si>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</si>
  <si>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</si>
  <si>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</si>
  <si>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</si>
  <si>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</si>
  <si>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</si>
  <si>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</si>
  <si>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</si>
  <si>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</si>
  <si>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</si>
  <si>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</si>
  <si>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</si>
  <si>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</si>
  <si>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</si>
  <si>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</si>
  <si>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</si>
  <si>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</si>
  <si>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</si>
  <si>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</si>
  <si>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</si>
  <si>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</si>
  <si>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</si>
  <si>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</si>
  <si>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</si>
  <si>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</si>
  <si>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</si>
  <si>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</si>
  <si>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</si>
  <si>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</si>
  <si>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</si>
  <si>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</si>
  <si>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</si>
  <si>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</si>
  <si>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</si>
  <si>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</si>
  <si>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</si>
  <si>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</si>
  <si>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</si>
  <si>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</si>
  <si>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</si>
  <si>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</si>
  <si>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</si>
  <si>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</si>
  <si>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</si>
  <si>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</si>
  <si>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</si>
  <si>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</si>
  <si>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</si>
  <si>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</si>
  <si>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</si>
  <si>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</si>
  <si>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</si>
  <si>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</si>
  <si>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</si>
  <si>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</si>
  <si>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</si>
  <si>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</si>
  <si>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</si>
  <si>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</si>
  <si>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</si>
  <si>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</si>
  <si>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</si>
  <si>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</si>
  <si>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</si>
  <si>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</si>
  <si>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</si>
  <si>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</si>
  <si>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</si>
  <si>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</si>
  <si>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</si>
  <si>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</si>
  <si>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</si>
  <si>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</si>
  <si>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</si>
  <si>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</si>
  <si>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</si>
  <si>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</si>
  <si>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</si>
  <si>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</si>
  <si>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</si>
  <si>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</si>
  <si>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</si>
  <si>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</si>
  <si>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</si>
  <si>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</si>
  <si>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</si>
  <si>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</si>
  <si>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</si>
  <si>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</si>
  <si>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</si>
  <si>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</si>
  <si>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</si>
  <si>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</si>
  <si>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</si>
  <si>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</si>
  <si>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</si>
  <si>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</si>
  <si>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</si>
  <si>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</si>
  <si>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</si>
  <si>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</si>
  <si>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</si>
  <si>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</si>
  <si>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</si>
  <si>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</si>
  <si>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</si>
  <si>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</si>
  <si>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</si>
  <si>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</si>
  <si>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</si>
  <si>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</si>
  <si>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</si>
  <si>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</si>
  <si>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</si>
  <si>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</si>
  <si>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</si>
  <si>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</si>
  <si>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</si>
  <si>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</si>
  <si>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</si>
  <si>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</si>
  <si>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</si>
  <si>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</si>
  <si>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</si>
  <si>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</si>
  <si>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</si>
  <si>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</si>
  <si>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</si>
  <si>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</si>
  <si>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</si>
  <si>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</si>
  <si>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</si>
  <si>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</si>
  <si>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</si>
  <si>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</si>
  <si>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</si>
  <si>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</si>
  <si>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</si>
  <si>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</si>
  <si>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</si>
  <si>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</si>
  <si>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</si>
  <si>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</si>
  <si>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</si>
  <si>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</si>
  <si>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</si>
  <si>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</si>
  <si>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</si>
  <si>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</si>
  <si>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</si>
  <si>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</si>
  <si>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</si>
  <si>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</si>
  <si>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</si>
  <si>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</si>
  <si>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</si>
  <si>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</si>
  <si>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</si>
  <si>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</si>
  <si>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</si>
  <si>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</si>
  <si>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</si>
  <si>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</si>
  <si>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</si>
  <si>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</si>
  <si>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</si>
  <si>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</si>
  <si>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</si>
  <si>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</si>
  <si>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</si>
  <si>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</si>
  <si>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</si>
  <si>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</si>
  <si>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</si>
  <si>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</si>
  <si>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</si>
  <si>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</si>
  <si>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</si>
  <si>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</si>
  <si>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</si>
  <si>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</si>
  <si>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</si>
  <si>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</si>
  <si>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</si>
  <si>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</si>
  <si>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</si>
  <si>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</si>
  <si>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</si>
  <si>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</si>
  <si>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</si>
  <si>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</si>
  <si>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</si>
  <si>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</si>
  <si>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</si>
  <si>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</si>
  <si>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</si>
  <si>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</si>
  <si>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</si>
  <si>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</si>
  <si>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</si>
  <si>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</si>
  <si>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</si>
  <si>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</si>
  <si>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</si>
  <si>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</si>
  <si>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</si>
  <si>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</si>
  <si>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</si>
  <si>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</si>
  <si>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</si>
  <si>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</si>
  <si>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</si>
  <si>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</si>
  <si>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</si>
  <si>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</si>
  <si>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</si>
  <si>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</si>
  <si>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</si>
  <si>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</si>
  <si>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</si>
  <si>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</si>
  <si>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</si>
  <si>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</si>
  <si>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</si>
  <si>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</si>
  <si>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</si>
  <si>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</si>
  <si>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</si>
  <si>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</si>
  <si>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</si>
  <si>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</si>
  <si>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</si>
  <si>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</si>
  <si>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</si>
  <si>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</si>
  <si>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</si>
  <si>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</si>
  <si>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</si>
  <si>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</si>
  <si>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</si>
  <si>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</si>
  <si>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</si>
  <si>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</si>
  <si>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</si>
  <si>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</si>
  <si>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</si>
  <si>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</si>
  <si>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</si>
  <si>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</si>
  <si>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</si>
  <si>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</si>
  <si>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</si>
  <si>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</si>
  <si>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</si>
  <si>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</si>
  <si>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</si>
  <si>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</si>
  <si>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</si>
  <si>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</si>
  <si>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</si>
  <si>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</si>
  <si>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</si>
  <si>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</si>
  <si>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</si>
  <si>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</si>
  <si>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</si>
  <si>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</si>
  <si>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</si>
  <si>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</si>
  <si>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</si>
  <si>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</si>
  <si>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</si>
  <si>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</si>
  <si>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</si>
  <si>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</si>
  <si>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</si>
  <si>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</si>
  <si>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</si>
  <si>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</si>
  <si>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</si>
  <si>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</si>
  <si>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</si>
  <si>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</si>
  <si>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</si>
  <si>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</si>
  <si>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</si>
  <si>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</si>
  <si>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</si>
  <si>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</si>
  <si>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</si>
  <si>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</si>
  <si>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</si>
  <si>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</si>
  <si>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</si>
  <si>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</si>
  <si>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</si>
  <si>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</si>
  <si>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</si>
  <si>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</si>
  <si>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</si>
  <si>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</si>
  <si>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</si>
  <si>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</si>
  <si>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</si>
  <si>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</si>
  <si>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</si>
  <si>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</si>
  <si>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</si>
  <si>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</si>
  <si>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</si>
  <si>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</si>
  <si>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</si>
  <si>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</si>
  <si>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</si>
  <si>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</si>
  <si>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</si>
  <si>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</si>
  <si>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</si>
  <si>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</si>
  <si>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</si>
  <si>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</si>
  <si>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</si>
  <si>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</si>
  <si>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</si>
  <si>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</si>
  <si>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</si>
  <si>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</si>
  <si>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</si>
  <si>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</si>
  <si>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</si>
  <si>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</si>
  <si>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</si>
  <si>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</si>
  <si>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</si>
  <si>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</si>
  <si>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</si>
  <si>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</si>
  <si>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</si>
  <si>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</si>
  <si>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</si>
  <si>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</si>
  <si>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</si>
  <si>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</si>
  <si>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</si>
  <si>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</si>
  <si>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</si>
  <si>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</si>
  <si>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</si>
  <si>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</si>
  <si>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</si>
  <si>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</si>
  <si>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</si>
  <si>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</si>
  <si>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</si>
  <si>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</si>
  <si>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</si>
  <si>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</si>
  <si>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</si>
  <si>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</si>
  <si>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</si>
  <si>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</si>
  <si>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</si>
  <si>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</si>
  <si>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</si>
  <si>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</si>
  <si>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</si>
  <si>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</si>
  <si>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</si>
  <si>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</si>
  <si>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</si>
  <si>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</si>
  <si>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</si>
  <si>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</si>
  <si>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</si>
  <si>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</si>
  <si>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</si>
  <si>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</si>
  <si>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</si>
  <si>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</si>
  <si>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</si>
  <si>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</si>
  <si>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</si>
  <si>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</si>
  <si>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</si>
  <si>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</si>
  <si>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</si>
  <si>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</si>
  <si>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</si>
  <si>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</si>
  <si>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</si>
  <si>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</si>
  <si>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</si>
  <si>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</si>
  <si>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</si>
  <si>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</si>
  <si>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</si>
  <si>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</si>
  <si>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</si>
  <si>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</si>
  <si>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</si>
  <si>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</si>
  <si>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</si>
  <si>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</si>
  <si>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</si>
  <si>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</si>
  <si>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</si>
  <si>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</si>
  <si>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</si>
  <si>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</si>
  <si>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</si>
  <si>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</si>
  <si>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</si>
  <si>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</si>
  <si>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</si>
  <si>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</si>
  <si>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</si>
  <si>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</si>
  <si>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</si>
  <si>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</si>
  <si>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</si>
  <si>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</si>
  <si>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</si>
  <si>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</si>
  <si>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</si>
  <si>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</si>
  <si>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</si>
  <si>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</si>
  <si>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</si>
  <si>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</si>
  <si>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</si>
  <si>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</si>
  <si>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</si>
  <si>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</si>
  <si>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</si>
  <si>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</si>
  <si>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</si>
  <si>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</si>
  <si>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</si>
  <si>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</si>
  <si>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</si>
  <si>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</si>
  <si>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</si>
  <si>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</si>
  <si>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</si>
  <si>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</si>
  <si>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</si>
  <si>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</si>
  <si>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</si>
  <si>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</si>
  <si>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</si>
  <si>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</si>
  <si>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</si>
  <si>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</si>
  <si>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</si>
  <si>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</si>
  <si>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</si>
  <si>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</si>
  <si>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</si>
  <si>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</si>
  <si>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</si>
  <si>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</si>
  <si>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</si>
  <si>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</si>
  <si>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</si>
  <si>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</si>
  <si>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</si>
  <si>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</si>
  <si>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</si>
  <si>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</si>
  <si>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</si>
  <si>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</si>
  <si>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</si>
  <si>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</si>
  <si>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</si>
  <si>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</si>
  <si>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</si>
  <si>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</si>
  <si>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</si>
  <si>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</si>
  <si>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</si>
  <si>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</si>
  <si>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</si>
  <si>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</si>
  <si>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</si>
  <si>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</si>
  <si>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</si>
  <si>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</si>
  <si>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</si>
  <si>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</si>
  <si>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</si>
  <si>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</si>
  <si>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</si>
  <si>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</si>
  <si>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</si>
  <si>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</si>
  <si>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</si>
  <si>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</si>
  <si>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</si>
  <si>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</si>
  <si>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</si>
  <si>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</si>
  <si>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</si>
  <si>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</si>
  <si>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</si>
  <si>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</si>
  <si>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</si>
  <si>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</si>
  <si>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</si>
  <si>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</si>
  <si>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</si>
  <si>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</si>
  <si>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</si>
  <si>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</si>
  <si>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</si>
  <si>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</si>
  <si>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</si>
  <si>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</si>
  <si>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</si>
  <si>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</si>
  <si>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</si>
  <si>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</si>
  <si>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</si>
  <si>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</si>
  <si>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</si>
  <si>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</si>
  <si>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</si>
  <si>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</si>
  <si>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</si>
  <si>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</si>
  <si>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</si>
  <si>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</si>
  <si>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</si>
  <si>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</si>
  <si>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</si>
  <si>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</si>
  <si>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</si>
  <si>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</si>
  <si>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</si>
  <si>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</si>
  <si>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</si>
  <si>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</si>
  <si>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</si>
  <si>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</si>
  <si>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</si>
  <si>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</si>
  <si>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</si>
  <si>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</si>
  <si>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</si>
  <si>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</si>
  <si>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</si>
  <si>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</si>
  <si>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</si>
  <si>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</si>
  <si>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</si>
  <si>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</si>
  <si>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</si>
  <si>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</si>
  <si>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</si>
  <si>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</si>
  <si>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</si>
  <si>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</si>
  <si>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</si>
  <si>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</si>
  <si>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</si>
  <si>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</si>
  <si>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</si>
  <si>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</si>
  <si>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</si>
  <si>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</si>
  <si>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</si>
  <si>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</si>
  <si>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</si>
  <si>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</si>
  <si>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</si>
  <si>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</si>
  <si>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</si>
  <si>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</si>
  <si>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</si>
  <si>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</si>
  <si>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</si>
  <si>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</si>
  <si>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</si>
  <si>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</si>
  <si>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</si>
  <si>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</si>
  <si>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</si>
  <si>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</si>
  <si>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</si>
  <si>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</si>
  <si>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</si>
  <si>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</si>
  <si>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</si>
  <si>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</si>
  <si>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</si>
  <si>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</si>
  <si>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</si>
  <si>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</si>
  <si>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</si>
  <si>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</si>
  <si>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</si>
  <si>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</si>
  <si>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</si>
  <si>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</si>
  <si>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</si>
  <si>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</si>
  <si>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</si>
  <si>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</si>
  <si>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</si>
  <si>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</si>
  <si>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</si>
  <si>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</si>
  <si>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</si>
  <si>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</si>
  <si>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</si>
  <si>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</si>
  <si>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</si>
  <si>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</si>
  <si>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</si>
  <si>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</si>
  <si>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</si>
  <si>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</si>
  <si>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</si>
  <si>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</si>
  <si>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</si>
  <si>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</si>
  <si>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</si>
  <si>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</si>
  <si>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</si>
  <si>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</si>
  <si>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</si>
  <si>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</si>
  <si>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</si>
  <si>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</si>
  <si>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</si>
  <si>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</si>
  <si>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</si>
  <si>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</si>
  <si>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</si>
  <si>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</si>
  <si>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</si>
  <si>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</si>
  <si>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</si>
  <si>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</si>
  <si>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</si>
  <si>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</si>
  <si>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</si>
  <si>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</si>
  <si>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</si>
  <si>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</si>
  <si>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</si>
  <si>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</si>
  <si>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</si>
  <si>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</si>
  <si>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</si>
  <si>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</si>
  <si>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</si>
  <si>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</si>
  <si>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</si>
  <si>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</si>
  <si>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</si>
  <si>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</si>
  <si>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</si>
  <si>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</si>
  <si>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</si>
  <si>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</si>
  <si>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</si>
  <si>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</si>
  <si>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</si>
  <si>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</si>
  <si>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</si>
  <si>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</si>
  <si>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</si>
  <si>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</si>
  <si>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</si>
  <si>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</si>
  <si>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</si>
  <si>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</si>
  <si>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</si>
  <si>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</si>
  <si>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</si>
  <si>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</si>
  <si>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</si>
  <si>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</si>
  <si>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</si>
  <si>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</si>
  <si>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</si>
  <si>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</si>
  <si>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</si>
  <si>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</si>
  <si>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</si>
  <si>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</si>
  <si>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</si>
  <si>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</si>
  <si>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</si>
  <si>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</si>
  <si>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</si>
  <si>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</si>
  <si>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</si>
  <si>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</si>
  <si>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</si>
  <si>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</si>
  <si>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</si>
  <si>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</si>
  <si>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</si>
  <si>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</si>
  <si>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</si>
  <si>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</si>
  <si>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</si>
  <si>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</si>
  <si>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</si>
  <si>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</si>
  <si>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</si>
  <si>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</si>
  <si>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</si>
  <si>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</si>
  <si>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</si>
  <si>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</si>
  <si>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</si>
  <si>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</si>
  <si>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</si>
  <si>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</si>
  <si>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</si>
  <si>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</si>
  <si>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</si>
  <si>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</si>
  <si>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</si>
  <si>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</si>
  <si>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</si>
  <si>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</si>
  <si>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</si>
  <si>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</si>
  <si>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</si>
  <si>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</si>
  <si>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</si>
  <si>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</si>
  <si>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</si>
  <si>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</si>
  <si>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</si>
  <si>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</si>
  <si>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</si>
  <si>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</si>
  <si>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</si>
  <si>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</si>
  <si>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</si>
  <si>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</si>
  <si>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</si>
  <si>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</si>
  <si>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</si>
  <si>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</si>
  <si>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</si>
  <si>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</si>
  <si>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</si>
  <si>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</si>
  <si>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</si>
  <si>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</si>
  <si>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</si>
  <si>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</si>
  <si>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</si>
  <si>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</si>
  <si>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</si>
  <si>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</si>
  <si>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</si>
  <si>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</si>
  <si>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</si>
  <si>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</si>
  <si>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</si>
  <si>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</si>
  <si>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</si>
  <si>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</si>
  <si>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</si>
  <si>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</si>
  <si>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</si>
  <si>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</si>
  <si>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</si>
  <si>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</si>
  <si>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</si>
  <si>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</si>
  <si>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</si>
  <si>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</si>
  <si>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</si>
  <si>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</si>
  <si>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</si>
  <si>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</si>
  <si>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</si>
  <si>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</si>
  <si>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</si>
  <si>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</si>
  <si>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</si>
  <si>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</si>
  <si>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</si>
  <si>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</si>
  <si>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</si>
  <si>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</si>
  <si>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</si>
  <si>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</si>
  <si>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</si>
  <si>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</si>
  <si>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</si>
  <si>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</si>
  <si>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</si>
  <si>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</si>
  <si>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</si>
  <si>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</si>
  <si>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</si>
  <si>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</si>
  <si>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</si>
  <si>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</si>
  <si>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</si>
  <si>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</si>
  <si>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</si>
  <si>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</si>
  <si>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</si>
  <si>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</si>
  <si>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</si>
  <si>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</si>
  <si>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</si>
  <si>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</si>
  <si>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</si>
  <si>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</si>
  <si>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</si>
  <si>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</si>
  <si>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</si>
  <si>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</si>
  <si>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</si>
  <si>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</si>
  <si>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</si>
  <si>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</si>
  <si>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</si>
  <si>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</si>
  <si>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</si>
  <si>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</si>
  <si>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</si>
  <si>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</si>
  <si>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</si>
  <si>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</si>
  <si>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</si>
  <si>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</si>
  <si>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</si>
  <si>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</si>
  <si>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</si>
  <si>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</si>
  <si>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</si>
  <si>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</si>
  <si>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</si>
  <si>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</si>
  <si>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</si>
  <si>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</si>
  <si>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</si>
  <si>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</si>
  <si>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</si>
  <si>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</si>
  <si>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</si>
  <si>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</si>
  <si>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</si>
  <si>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</si>
  <si>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</si>
  <si>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</si>
  <si>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</si>
  <si>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</si>
  <si>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</si>
  <si>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</si>
  <si>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</si>
  <si>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</si>
  <si>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</si>
  <si>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</si>
  <si>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</si>
  <si>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</si>
  <si>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</si>
  <si>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</si>
  <si>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</si>
  <si>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</si>
  <si>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</si>
  <si>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</si>
  <si>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</si>
  <si>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</si>
  <si>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</si>
  <si>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</si>
  <si>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</si>
  <si>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</si>
  <si>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</si>
  <si>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</si>
  <si>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</si>
  <si>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</si>
  <si>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</si>
  <si>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</si>
  <si>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</si>
  <si>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</si>
  <si>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</si>
  <si>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</si>
  <si>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</si>
  <si>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</si>
  <si>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</si>
  <si>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</si>
  <si>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</si>
  <si>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</si>
  <si>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</si>
  <si>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</si>
  <si>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</si>
  <si>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</si>
  <si>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</si>
  <si>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</si>
  <si>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</si>
  <si>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</si>
  <si>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</si>
  <si>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</si>
  <si>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</si>
  <si>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</si>
  <si>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</si>
  <si>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</si>
  <si>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</si>
  <si>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</si>
  <si>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</si>
  <si>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</si>
  <si>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</si>
  <si>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</si>
  <si>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</si>
  <si>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</si>
  <si>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</si>
  <si>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</si>
  <si>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</si>
  <si>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</si>
  <si>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</si>
  <si>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</si>
  <si>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</si>
  <si>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</si>
  <si>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</si>
  <si>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</si>
  <si>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</si>
  <si>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</si>
  <si>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</si>
  <si>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</si>
  <si>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</si>
  <si>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</si>
  <si>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</si>
  <si>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</si>
  <si>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</si>
  <si>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</si>
  <si>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</si>
  <si>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</si>
  <si>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</si>
  <si>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</si>
  <si>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</si>
  <si>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</si>
  <si>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</si>
  <si>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</si>
  <si>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</si>
  <si>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</si>
  <si>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</si>
  <si>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</si>
  <si>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</si>
  <si>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</si>
  <si>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</si>
  <si>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</si>
  <si>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</si>
  <si>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</si>
  <si>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</si>
  <si>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</si>
  <si>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</si>
  <si>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</si>
  <si>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</si>
  <si>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</si>
  <si>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</si>
  <si>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</si>
  <si>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</si>
  <si>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</si>
  <si>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</si>
  <si>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</si>
  <si>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</si>
  <si>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</si>
  <si>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</si>
  <si>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</si>
  <si>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</si>
  <si>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</si>
  <si>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</si>
  <si>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</si>
  <si>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</si>
  <si>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</si>
  <si>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</si>
  <si>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</si>
  <si>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</si>
  <si>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</si>
  <si>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</si>
  <si>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</si>
  <si>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</si>
  <si>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</si>
  <si>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</si>
  <si>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</si>
  <si>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</si>
  <si>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</si>
  <si>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</si>
  <si>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</si>
  <si>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</si>
  <si>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</si>
  <si>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</si>
  <si>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</si>
  <si>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</si>
  <si>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</si>
  <si>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</si>
  <si>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</si>
  <si>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</si>
  <si>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</si>
  <si>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</si>
  <si>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</si>
  <si>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</si>
  <si>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</si>
  <si>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</si>
  <si>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</si>
  <si>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</si>
  <si>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</si>
  <si>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</si>
  <si>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</si>
  <si>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</si>
  <si>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</si>
  <si>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</si>
  <si>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</si>
  <si>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</si>
  <si>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</si>
  <si>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</si>
  <si>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</si>
  <si>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</si>
  <si>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</si>
  <si>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</si>
  <si>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</si>
  <si>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</si>
  <si>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</si>
  <si>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</si>
  <si>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</si>
  <si>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</si>
  <si>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</si>
  <si>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</si>
  <si>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</si>
  <si>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</si>
  <si>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</si>
  <si>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</si>
  <si>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</si>
  <si>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</si>
  <si>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</si>
  <si>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</si>
  <si>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</si>
  <si>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</si>
  <si>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</si>
  <si>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</si>
  <si>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</si>
  <si>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</si>
  <si>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</si>
  <si>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</si>
  <si>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</si>
  <si>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</si>
  <si>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</si>
  <si>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</si>
  <si>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</si>
  <si>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</si>
  <si>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</si>
  <si>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</si>
  <si>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</si>
  <si>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</si>
  <si>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</si>
  <si>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</si>
  <si>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</si>
  <si>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</si>
  <si>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</si>
  <si>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</si>
  <si>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</si>
  <si>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</si>
  <si>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</si>
  <si>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</si>
  <si>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</si>
  <si>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</si>
  <si>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</si>
  <si>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</si>
  <si>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</si>
  <si>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</si>
  <si>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</si>
  <si>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</si>
  <si>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</si>
  <si>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</si>
  <si>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</si>
  <si>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</si>
  <si>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</si>
  <si>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</si>
  <si>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</si>
  <si>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</si>
  <si>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</si>
  <si>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</si>
  <si>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</si>
  <si>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</si>
  <si>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</si>
  <si>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</si>
  <si>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</si>
  <si>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</si>
  <si>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</si>
  <si>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</si>
  <si>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</si>
  <si>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</si>
  <si>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</si>
  <si>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</si>
  <si>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</si>
  <si>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</si>
  <si>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</si>
  <si>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</si>
  <si>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</si>
  <si>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</si>
  <si>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</si>
  <si>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</si>
  <si>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</si>
  <si>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</si>
  <si>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</si>
  <si>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</si>
  <si>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</si>
  <si>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</si>
  <si>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</si>
  <si>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</si>
  <si>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</si>
  <si>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</si>
  <si>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</si>
  <si>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</si>
  <si>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</si>
  <si>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</si>
  <si>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</si>
  <si>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</si>
  <si>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</si>
  <si>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</si>
  <si>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</si>
  <si>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</si>
  <si>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</si>
  <si>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</si>
  <si>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</si>
  <si>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</si>
  <si>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</si>
  <si>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</si>
  <si>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</si>
  <si>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</si>
  <si>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</si>
  <si>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</si>
  <si>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</si>
  <si>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</si>
  <si>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</si>
  <si>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</si>
  <si>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</si>
  <si>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</si>
  <si>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</si>
  <si>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</si>
  <si>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</si>
  <si>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</si>
  <si>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</si>
  <si>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</si>
  <si>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</si>
  <si>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</si>
  <si>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</si>
  <si>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</si>
  <si>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</si>
  <si>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</si>
  <si>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</si>
  <si>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</si>
  <si>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</si>
  <si>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</si>
  <si>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</si>
  <si>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</si>
  <si>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</si>
  <si>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</si>
  <si>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</si>
  <si>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</si>
  <si>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</si>
  <si>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</si>
  <si>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</si>
  <si>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</si>
  <si>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</si>
  <si>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</si>
  <si>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</si>
  <si>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</si>
  <si>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</si>
  <si>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</si>
  <si>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</si>
  <si>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</si>
  <si>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</si>
  <si>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</si>
  <si>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</si>
  <si>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</si>
  <si>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</si>
  <si>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</si>
  <si>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</si>
  <si>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</si>
  <si>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</si>
  <si>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</si>
  <si>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</si>
  <si>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</si>
  <si>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</si>
  <si>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</si>
  <si>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</si>
  <si>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</si>
  <si>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</si>
  <si>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</si>
  <si>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</si>
  <si>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</si>
  <si>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</si>
  <si>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</si>
  <si>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</si>
  <si>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</si>
  <si>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</si>
  <si>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</si>
  <si>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</si>
  <si>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</si>
  <si>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</si>
  <si>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</si>
  <si>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</si>
  <si>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</si>
  <si>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</si>
  <si>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</si>
  <si>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</si>
  <si>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</si>
  <si>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</si>
  <si>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</si>
  <si>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</si>
  <si>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</si>
  <si>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</si>
  <si>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</si>
  <si>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</si>
  <si>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</si>
  <si>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</si>
  <si>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</si>
  <si>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</si>
  <si>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</si>
  <si>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</si>
  <si>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</si>
  <si>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</si>
  <si>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</si>
  <si>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</si>
  <si>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</si>
  <si>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</si>
  <si>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</si>
  <si>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</si>
  <si>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</si>
  <si>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</si>
  <si>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</si>
  <si>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</si>
  <si>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</si>
  <si>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</si>
  <si>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</si>
  <si>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</si>
  <si>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</si>
  <si>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</si>
  <si>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</si>
  <si>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</si>
  <si>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</si>
  <si>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</si>
  <si>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</si>
  <si>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</si>
  <si>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</si>
  <si>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</si>
  <si>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</si>
  <si>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</si>
  <si>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</si>
  <si>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</si>
  <si>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</si>
  <si>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</si>
  <si>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</si>
  <si>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</si>
  <si>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</si>
  <si>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</si>
  <si>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</si>
  <si>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</si>
  <si>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</si>
  <si>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</si>
  <si>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</si>
  <si>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</si>
  <si>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</si>
  <si>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</si>
  <si>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</si>
  <si>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</si>
  <si>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</si>
  <si>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</si>
  <si>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</si>
  <si>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</si>
  <si>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</si>
  <si>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</si>
  <si>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</si>
  <si>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</si>
  <si>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</si>
  <si>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</si>
  <si>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</si>
  <si>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</si>
  <si>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</si>
  <si>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</si>
  <si>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</si>
  <si>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</si>
  <si>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</si>
  <si>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</si>
  <si>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</si>
  <si>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</si>
  <si>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</si>
  <si>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</si>
  <si>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</si>
  <si>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</si>
  <si>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</si>
  <si>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</si>
  <si>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</si>
  <si>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</si>
  <si>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</si>
  <si>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</si>
  <si>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</si>
  <si>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</si>
  <si>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</si>
  <si>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</si>
  <si>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</si>
  <si>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</si>
  <si>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</si>
  <si>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</si>
  <si>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</si>
  <si>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</si>
  <si>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</si>
  <si>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</si>
  <si>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</si>
  <si>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</si>
  <si>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</si>
  <si>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</si>
  <si>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</si>
  <si>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</si>
  <si>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</si>
  <si>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</si>
  <si>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</si>
  <si>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</si>
  <si>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</si>
  <si>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</si>
  <si>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</si>
  <si>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</si>
  <si>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</si>
  <si>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</si>
  <si>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</si>
  <si>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</si>
  <si>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</si>
  <si>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</si>
  <si>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</si>
  <si>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</si>
  <si>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</si>
  <si>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</si>
  <si>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</si>
  <si>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</si>
  <si>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</si>
  <si>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</si>
  <si>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</si>
  <si>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</si>
  <si>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</si>
  <si>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</si>
  <si>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</si>
  <si>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</si>
  <si>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</si>
  <si>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</si>
  <si>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</si>
  <si>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</si>
  <si>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</si>
  <si>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</si>
  <si>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</si>
  <si>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</si>
  <si>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</si>
  <si>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</si>
  <si>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</si>
  <si>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</si>
  <si>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</si>
  <si>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</si>
  <si>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</si>
  <si>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</si>
  <si>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</si>
  <si>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</si>
  <si>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</si>
  <si>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</si>
  <si>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</si>
  <si>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</si>
  <si>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</si>
  <si>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</si>
  <si>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</si>
  <si>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</si>
  <si>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</si>
  <si>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</si>
  <si>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</si>
  <si>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</si>
  <si>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</si>
  <si>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</si>
  <si>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</si>
  <si>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</si>
  <si>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</si>
  <si>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</si>
  <si>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</si>
  <si>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</si>
  <si>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</si>
  <si>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</si>
  <si>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</si>
  <si>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</si>
  <si>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</si>
  <si>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</si>
  <si>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</si>
  <si>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</si>
  <si>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</si>
  <si>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</si>
  <si>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</si>
  <si>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</si>
  <si>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</si>
  <si>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</si>
  <si>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</si>
  <si>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</si>
  <si>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</si>
  <si>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</si>
  <si>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</si>
  <si>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</si>
  <si>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</si>
  <si>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</si>
  <si>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</si>
  <si>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</si>
  <si>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</si>
  <si>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</si>
  <si>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</si>
  <si>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</si>
  <si>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</si>
  <si>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</si>
  <si>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</si>
  <si>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</si>
  <si>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</si>
  <si>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</si>
  <si>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</si>
  <si>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</si>
  <si>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</si>
  <si>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</si>
  <si>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</si>
  <si>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</si>
  <si>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</si>
  <si>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</si>
  <si>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</si>
  <si>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</si>
  <si>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</si>
  <si>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</si>
  <si>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</si>
  <si>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</si>
  <si>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</si>
  <si>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</si>
  <si>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</si>
  <si>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</si>
  <si>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</si>
  <si>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</si>
  <si>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</si>
  <si>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</si>
  <si>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</si>
  <si>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</si>
  <si>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</si>
  <si>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</si>
  <si>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</si>
  <si>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</si>
  <si>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</si>
  <si>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</si>
  <si>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</si>
  <si>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</si>
  <si>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</si>
  <si>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</si>
  <si>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</si>
  <si>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</si>
  <si>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</si>
  <si>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</si>
  <si>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</si>
  <si>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</si>
  <si>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</si>
  <si>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</si>
  <si>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</si>
  <si>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</si>
  <si>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</si>
  <si>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</si>
  <si>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</si>
  <si>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</si>
  <si>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</si>
  <si>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</si>
  <si>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</si>
  <si>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</si>
  <si>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</si>
  <si>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</si>
  <si>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</si>
  <si>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</si>
  <si>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</si>
  <si>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</si>
  <si>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</si>
  <si>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</si>
  <si>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</si>
  <si>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</si>
  <si>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</si>
  <si>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</si>
  <si>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</si>
  <si>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</si>
  <si>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</si>
  <si>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</si>
  <si>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</si>
  <si>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</si>
  <si>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</si>
  <si>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</si>
  <si>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</si>
  <si>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</si>
  <si>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</si>
  <si>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</si>
  <si>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</si>
  <si>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</si>
  <si>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</si>
  <si>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</si>
  <si>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</si>
  <si>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</si>
  <si>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</si>
  <si>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</si>
  <si>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</si>
  <si>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</si>
  <si>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</si>
  <si>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</si>
  <si>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</si>
  <si>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</si>
  <si>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</si>
  <si>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</si>
  <si>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</si>
  <si>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</si>
  <si>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</si>
  <si>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</si>
  <si>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</si>
  <si>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</si>
  <si>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</si>
  <si>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</si>
  <si>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</si>
  <si>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</si>
  <si>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</si>
  <si>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</si>
  <si>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</si>
  <si>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</si>
  <si>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</si>
  <si>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</si>
  <si>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</si>
  <si>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</si>
  <si>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</si>
  <si>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</si>
  <si>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</si>
  <si>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</si>
  <si>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</si>
  <si>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</si>
  <si>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</si>
  <si>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</si>
  <si>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</si>
  <si>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</si>
  <si>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</si>
  <si>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</si>
  <si>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</si>
  <si>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</si>
  <si>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</si>
  <si>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</si>
  <si>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</si>
  <si>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</si>
  <si>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</si>
  <si>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</si>
  <si>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</si>
  <si>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</si>
  <si>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</si>
  <si>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</si>
  <si>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</si>
  <si>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</si>
  <si>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</si>
  <si>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</si>
  <si>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</si>
  <si>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</si>
  <si>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</si>
  <si>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</si>
  <si>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</si>
  <si>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</si>
  <si>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</si>
  <si>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</si>
  <si>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</si>
  <si>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</si>
  <si>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</si>
  <si>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</si>
  <si>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</si>
  <si>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</si>
  <si>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</si>
  <si>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</si>
  <si>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</si>
  <si>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</si>
  <si>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</si>
  <si>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</si>
  <si>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</si>
  <si>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</si>
  <si>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</si>
  <si>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</si>
  <si>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</si>
  <si>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</si>
  <si>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</si>
  <si>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</si>
  <si>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</si>
  <si>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</si>
  <si>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</si>
  <si>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</si>
  <si>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</si>
  <si>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</si>
  <si>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</si>
  <si>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</si>
  <si>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</si>
  <si>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</si>
  <si>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</si>
  <si>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</si>
  <si>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</si>
  <si>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</si>
  <si>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</si>
  <si>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</si>
  <si>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</si>
  <si>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</si>
  <si>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</si>
  <si>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</si>
  <si>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</si>
  <si>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</si>
  <si>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</si>
  <si>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</si>
  <si>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</si>
  <si>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</si>
  <si>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</si>
  <si>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</si>
  <si>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</si>
  <si>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</si>
  <si>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</si>
  <si>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</si>
  <si>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</si>
  <si>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</si>
  <si>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</si>
  <si>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</si>
  <si>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</si>
  <si>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</si>
  <si>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</si>
  <si>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</si>
  <si>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</si>
  <si>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</si>
  <si>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</si>
  <si>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</si>
  <si>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</si>
  <si>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</si>
  <si>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</si>
  <si>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</si>
  <si>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</si>
  <si>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</si>
  <si>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</si>
  <si>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</si>
  <si>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</si>
  <si>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</si>
  <si>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</si>
  <si>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</si>
  <si>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</si>
  <si>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</si>
  <si>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</si>
  <si>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</si>
  <si>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</si>
  <si>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</si>
  <si>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</si>
  <si>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</si>
  <si>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</si>
  <si>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</si>
  <si>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</si>
  <si>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</si>
  <si>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</si>
  <si>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</si>
  <si>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</si>
  <si>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</si>
  <si>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</si>
  <si>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</si>
  <si>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</si>
  <si>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</si>
  <si>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</si>
  <si>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</si>
  <si>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</si>
  <si>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</si>
  <si>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</si>
  <si>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</si>
  <si>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</si>
  <si>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</si>
  <si>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</si>
  <si>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</si>
  <si>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</si>
  <si>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</si>
  <si>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</si>
  <si>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</si>
  <si>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</si>
  <si>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</si>
  <si>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</si>
  <si>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</si>
  <si>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</si>
  <si>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</si>
  <si>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</si>
  <si>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</si>
  <si>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</si>
  <si>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</si>
  <si>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</si>
  <si>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</si>
  <si>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</si>
  <si>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</si>
  <si>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</si>
  <si>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</si>
  <si>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</si>
  <si>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</si>
  <si>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</si>
  <si>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</si>
  <si>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</si>
  <si>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</si>
  <si>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</si>
  <si>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</si>
  <si>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</si>
  <si>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</si>
  <si>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</si>
  <si>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</si>
  <si>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</si>
  <si>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</si>
  <si>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</si>
  <si>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</si>
  <si>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</si>
  <si>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</si>
  <si>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</si>
  <si>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</si>
  <si>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</si>
  <si>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</si>
  <si>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</si>
  <si>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</si>
  <si>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</si>
  <si>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</si>
  <si>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</si>
  <si>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</si>
  <si>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</si>
  <si>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</si>
  <si>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</si>
  <si>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</si>
  <si>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</si>
  <si>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</si>
  <si>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</si>
  <si>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</si>
  <si>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</si>
  <si>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</si>
  <si>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</si>
  <si>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</si>
  <si>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</si>
  <si>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</si>
  <si>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</si>
  <si>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</si>
  <si>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</si>
  <si>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</si>
  <si>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</si>
  <si>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</si>
  <si>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</si>
  <si>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</si>
  <si>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</si>
  <si>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</si>
  <si>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</si>
  <si>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</si>
  <si>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</si>
  <si>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</si>
  <si>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</si>
  <si>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</si>
  <si>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</si>
  <si>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</si>
  <si>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</si>
  <si>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</si>
  <si>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</si>
  <si>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</si>
  <si>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</si>
  <si>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</si>
  <si>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</si>
  <si>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</si>
  <si>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</si>
  <si>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</si>
  <si>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</si>
  <si>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</si>
  <si>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</si>
  <si>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</si>
  <si>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</si>
  <si>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</si>
  <si>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</si>
  <si>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</si>
  <si>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</si>
  <si>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</si>
  <si>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</si>
  <si>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</si>
  <si>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</si>
  <si>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</si>
  <si>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</si>
  <si>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</si>
  <si>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</si>
  <si>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</si>
  <si>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</si>
  <si>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</si>
  <si>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</si>
  <si>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</si>
  <si>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</si>
  <si>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</si>
  <si>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</si>
  <si>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</si>
  <si>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</si>
  <si>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</si>
  <si>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</si>
  <si>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</si>
  <si>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</si>
  <si>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</si>
  <si>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</si>
  <si>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</si>
  <si>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</si>
  <si>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</si>
  <si>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</si>
  <si>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</si>
  <si>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</si>
  <si>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</si>
  <si>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</si>
  <si>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</si>
  <si>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</si>
  <si>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</si>
  <si>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</si>
  <si>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</si>
  <si>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</si>
  <si>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</si>
  <si>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</si>
  <si>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</si>
  <si>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</si>
  <si>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</si>
  <si>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</si>
  <si>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</si>
  <si>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</si>
  <si>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</si>
  <si>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</si>
  <si>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</si>
  <si>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</si>
  <si>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</si>
  <si>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</si>
  <si>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</si>
  <si>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</si>
  <si>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</si>
  <si>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</si>
  <si>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</si>
  <si>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</si>
  <si>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</si>
  <si>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</si>
  <si>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</si>
  <si>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</si>
  <si>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</si>
  <si>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</si>
  <si>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</si>
  <si>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</si>
  <si>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</si>
  <si>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</si>
  <si>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</si>
  <si>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</si>
  <si>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</si>
  <si>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</si>
  <si>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</si>
  <si>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</si>
  <si>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</si>
  <si>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</si>
  <si>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</si>
  <si>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</si>
  <si>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</si>
  <si>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</si>
  <si>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</si>
  <si>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</si>
  <si>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</si>
  <si>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</si>
  <si>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</si>
  <si>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</si>
  <si>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</si>
  <si>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</si>
  <si>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</si>
  <si>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</si>
  <si>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</si>
  <si>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</si>
  <si>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</si>
  <si>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</si>
  <si>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</si>
  <si>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</si>
  <si>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</si>
  <si>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</si>
  <si>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</si>
  <si>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</si>
  <si>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</si>
  <si>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</si>
  <si>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</si>
  <si>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</si>
  <si>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</si>
  <si>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</si>
  <si>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</si>
  <si>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</si>
  <si>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</si>
  <si>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</si>
  <si>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</si>
  <si>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</si>
  <si>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</si>
  <si>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</si>
  <si>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</si>
  <si>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</si>
  <si>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</si>
  <si>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</si>
  <si>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</si>
  <si>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</si>
  <si>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</si>
  <si>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</si>
  <si>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</si>
  <si>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</si>
  <si>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</si>
  <si>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</si>
  <si>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</si>
  <si>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</si>
  <si>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</si>
  <si>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</si>
  <si>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</si>
  <si>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</si>
  <si>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</si>
  <si>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</si>
  <si>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</si>
  <si>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</si>
  <si>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</si>
  <si>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</si>
  <si>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</si>
  <si>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</si>
  <si>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</si>
  <si>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</si>
  <si>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</si>
  <si>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</si>
  <si>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</si>
  <si>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</si>
  <si>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</si>
  <si>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</si>
  <si>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</si>
  <si>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</si>
  <si>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</si>
  <si>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</si>
  <si>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</si>
  <si>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</si>
  <si>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</si>
  <si>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</si>
  <si>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</si>
  <si>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</si>
  <si>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</si>
  <si>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</si>
  <si>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</si>
  <si>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</si>
  <si>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</si>
  <si>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</si>
  <si>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</si>
  <si>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</si>
  <si>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</si>
  <si>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</si>
  <si>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</si>
  <si>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</si>
  <si>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</si>
  <si>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</si>
  <si>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</si>
  <si>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</si>
  <si>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</si>
  <si>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</si>
  <si>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</si>
  <si>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</si>
  <si>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</si>
  <si>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</si>
  <si>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</si>
  <si>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</si>
  <si>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</si>
  <si>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</si>
  <si>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</si>
  <si>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</si>
  <si>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</si>
  <si>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</si>
  <si>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</si>
  <si>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</si>
  <si>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</si>
  <si>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</si>
  <si>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</si>
  <si>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</si>
  <si>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</si>
  <si>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</si>
  <si>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</si>
  <si>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</si>
  <si>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</si>
  <si>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</si>
  <si>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</si>
  <si>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</si>
  <si>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</si>
  <si>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</si>
  <si>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</si>
  <si>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</si>
  <si>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</si>
  <si>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</si>
  <si>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</si>
  <si>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</si>
  <si>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</si>
  <si>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</si>
  <si>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</si>
  <si>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</si>
  <si>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</si>
  <si>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</si>
  <si>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</si>
  <si>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</si>
  <si>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</si>
  <si>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</si>
  <si>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</si>
  <si>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</si>
  <si>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</si>
  <si>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</si>
  <si>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</si>
  <si>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</si>
  <si>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</si>
  <si>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</si>
  <si>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</si>
  <si>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</si>
  <si>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</si>
  <si>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</si>
  <si>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</si>
  <si>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</si>
  <si>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</si>
  <si>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</si>
  <si>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</si>
  <si>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</si>
  <si>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</si>
  <si>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</si>
  <si>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</si>
  <si>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</si>
  <si>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</si>
  <si>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</si>
  <si>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</si>
  <si>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</si>
  <si>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</si>
  <si>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</si>
  <si>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</si>
  <si>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</si>
  <si>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</si>
  <si>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</si>
  <si>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</si>
  <si>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</si>
  <si>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</si>
  <si>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</si>
  <si>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</si>
  <si>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</si>
  <si>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</si>
  <si>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</si>
  <si>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</si>
  <si>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</si>
  <si>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</si>
  <si>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</si>
  <si>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</si>
  <si>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</si>
  <si>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</si>
  <si>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</si>
  <si>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</si>
  <si>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</si>
  <si>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</si>
  <si>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</si>
  <si>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</si>
  <si>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</si>
  <si>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</si>
  <si>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</si>
  <si>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</si>
  <si>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</si>
  <si>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</si>
  <si>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</si>
  <si>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</si>
  <si>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</si>
  <si>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</si>
  <si>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</si>
  <si>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</si>
  <si>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</si>
  <si>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</si>
  <si>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</si>
  <si>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</si>
  <si>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</si>
  <si>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</si>
  <si>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</si>
  <si>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</si>
  <si>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</si>
  <si>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</si>
  <si>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</si>
  <si>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</si>
  <si>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</si>
  <si>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</si>
  <si>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</si>
  <si>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</si>
  <si>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</si>
  <si>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</si>
  <si>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</si>
  <si>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</si>
  <si>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</si>
  <si>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</si>
  <si>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</si>
  <si>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</si>
  <si>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</si>
  <si>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</si>
  <si>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</si>
  <si>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</si>
  <si>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</si>
  <si>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</si>
  <si>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</si>
  <si>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</si>
  <si>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</si>
  <si>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</si>
  <si>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</si>
  <si>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</si>
  <si>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</si>
  <si>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</si>
  <si>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</si>
  <si>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</si>
  <si>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</si>
  <si>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</si>
  <si>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</si>
  <si>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</si>
  <si>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</si>
  <si>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</si>
  <si>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</si>
  <si>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</si>
  <si>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</si>
  <si>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</si>
  <si>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</si>
  <si>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</si>
  <si>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</si>
  <si>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</si>
  <si>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</si>
  <si>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</si>
  <si>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</si>
  <si>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</si>
  <si>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</si>
  <si>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</si>
  <si>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</si>
  <si>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</si>
  <si>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</si>
  <si>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</si>
  <si>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</si>
  <si>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</si>
  <si>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</si>
  <si>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</si>
  <si>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</si>
  <si>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</si>
  <si>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</si>
  <si>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</si>
  <si>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</si>
  <si>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</si>
  <si>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</si>
  <si>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</si>
  <si>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</si>
  <si>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</si>
  <si>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</si>
  <si>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</si>
  <si>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</si>
  <si>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</si>
  <si>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</si>
  <si>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</si>
  <si>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</si>
  <si>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</si>
  <si>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</si>
  <si>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</si>
  <si>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</si>
  <si>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</si>
  <si>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</si>
  <si>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</si>
  <si>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</si>
  <si>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</si>
  <si>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</si>
  <si>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</si>
  <si>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</si>
  <si>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</si>
  <si>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</si>
  <si>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</si>
  <si>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</si>
  <si>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</si>
  <si>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</si>
  <si>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</si>
  <si>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</si>
  <si>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</si>
  <si>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</si>
  <si>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</si>
  <si>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</si>
  <si>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</si>
  <si>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</si>
  <si>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</si>
  <si>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</si>
  <si>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</si>
  <si>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</si>
  <si>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</si>
  <si>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</si>
  <si>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</si>
  <si>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</si>
  <si>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</si>
  <si>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</si>
  <si>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</si>
  <si>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</si>
  <si>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</si>
  <si>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</si>
  <si>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</si>
  <si>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</si>
  <si>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</si>
  <si>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</si>
  <si>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</si>
  <si>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</si>
  <si>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</si>
  <si>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</si>
  <si>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</si>
  <si>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</si>
  <si>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</si>
  <si>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</si>
  <si>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</si>
  <si>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</si>
  <si>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</si>
  <si>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</si>
  <si>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</si>
  <si>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</si>
  <si>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</si>
  <si>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</si>
  <si>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</si>
  <si>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</si>
  <si>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</si>
  <si>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</si>
  <si>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</si>
  <si>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</si>
  <si>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</si>
  <si>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</si>
  <si>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</si>
  <si>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</si>
  <si>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</si>
  <si>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</si>
  <si>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</si>
  <si>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</si>
  <si>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</si>
  <si>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</si>
  <si>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</si>
  <si>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</si>
  <si>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</si>
  <si>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</si>
  <si>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</si>
  <si>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</si>
  <si>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</si>
  <si>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</si>
  <si>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</si>
  <si>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</si>
  <si>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</si>
  <si>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</si>
  <si>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</si>
  <si>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</si>
  <si>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</si>
  <si>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</si>
  <si>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</si>
  <si>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</si>
  <si>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</si>
  <si>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</si>
  <si>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</si>
  <si>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</si>
  <si>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</si>
  <si>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</si>
  <si>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</si>
  <si>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</si>
  <si>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</si>
  <si>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</si>
  <si>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</si>
  <si>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</si>
  <si>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</si>
  <si>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</si>
  <si>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</si>
  <si>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</si>
  <si>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</si>
  <si>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</si>
  <si>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</si>
  <si>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</si>
  <si>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</si>
  <si>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</si>
  <si>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</si>
  <si>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</si>
  <si>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</si>
  <si>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</si>
  <si>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</si>
  <si>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</si>
  <si>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</si>
  <si>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</si>
  <si>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</si>
  <si>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</si>
  <si>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</si>
  <si>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</si>
  <si>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</si>
  <si>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</si>
  <si>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</si>
  <si>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</si>
  <si>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</si>
  <si>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</si>
  <si>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</si>
  <si>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</si>
  <si>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</si>
  <si>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</si>
  <si>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</si>
  <si>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</si>
  <si>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</si>
  <si>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</si>
  <si>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</si>
  <si>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</si>
  <si>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</si>
  <si>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</si>
  <si>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</si>
  <si>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</si>
  <si>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</si>
  <si>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</si>
  <si>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</si>
  <si>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</si>
  <si>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</si>
  <si>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</si>
  <si>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</si>
  <si>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</si>
  <si>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</si>
  <si>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</si>
  <si>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</si>
  <si>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</si>
  <si>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</si>
  <si>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</si>
  <si>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</si>
  <si>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</si>
  <si>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</si>
  <si>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</si>
  <si>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</si>
  <si>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</si>
  <si>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</si>
  <si>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</si>
  <si>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</si>
  <si>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</si>
  <si>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</si>
  <si>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</si>
  <si>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</si>
  <si>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</si>
  <si>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</si>
  <si>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</si>
  <si>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</si>
  <si>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</si>
  <si>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</si>
  <si>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</si>
  <si>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</si>
  <si>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</si>
  <si>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</si>
  <si>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</si>
  <si>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</si>
  <si>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</si>
  <si>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</si>
  <si>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</si>
  <si>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</si>
  <si>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</si>
  <si>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</si>
  <si>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</si>
  <si>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</si>
  <si>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</si>
  <si>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</si>
  <si>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</si>
  <si>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</si>
  <si>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</si>
  <si>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</si>
  <si>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</si>
  <si>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</si>
  <si>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</si>
  <si>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</si>
  <si>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</si>
  <si>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</si>
  <si>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</si>
  <si>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</si>
  <si>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</si>
  <si>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</si>
  <si>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</si>
  <si>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</si>
  <si>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</si>
  <si>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</si>
  <si>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</si>
  <si>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</si>
  <si>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</si>
  <si>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</si>
  <si>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</si>
  <si>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</si>
  <si>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</si>
  <si>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</si>
  <si>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</si>
  <si>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</si>
  <si>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</si>
  <si>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</si>
  <si>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</si>
  <si>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</si>
  <si>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</si>
  <si>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</si>
  <si>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</si>
  <si>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</si>
  <si>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</si>
  <si>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</si>
  <si>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</si>
  <si>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</si>
  <si>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</si>
  <si>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</si>
  <si>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</si>
  <si>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</si>
  <si>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</si>
  <si>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</si>
  <si>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</si>
  <si>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</si>
  <si>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</si>
  <si>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</si>
  <si>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</si>
  <si>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</si>
  <si>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</si>
  <si>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</si>
  <si>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</si>
  <si>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</si>
  <si>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</si>
  <si>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</si>
  <si>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</si>
  <si>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</si>
  <si>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</si>
  <si>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</si>
  <si>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</si>
  <si>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</si>
  <si>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</si>
  <si>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</si>
  <si>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</si>
  <si>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</si>
  <si>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</si>
  <si>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</si>
  <si>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</si>
  <si>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</si>
  <si>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</si>
  <si>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</si>
  <si>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</si>
  <si>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</si>
  <si>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</si>
  <si>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</si>
  <si>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</si>
  <si>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</si>
  <si>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</si>
  <si>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</si>
  <si>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</si>
  <si>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</si>
  <si>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</si>
  <si>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</si>
  <si>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</si>
  <si>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</si>
  <si>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</si>
  <si>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</si>
  <si>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</si>
  <si>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</si>
  <si>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</si>
  <si>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</si>
  <si>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</si>
  <si>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</si>
  <si>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</si>
  <si>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</si>
  <si>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</si>
  <si>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</si>
  <si>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</si>
  <si>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</si>
  <si>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</si>
  <si>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</si>
  <si>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</si>
  <si>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</si>
  <si>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</si>
  <si>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</si>
  <si>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</si>
  <si>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</si>
  <si>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</si>
  <si>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</si>
  <si>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</si>
  <si>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</si>
  <si>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</si>
  <si>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</si>
  <si>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</si>
  <si>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</si>
  <si>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</si>
  <si>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</si>
  <si>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</si>
  <si>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</si>
  <si>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</si>
  <si>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</si>
  <si>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</si>
  <si>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</si>
  <si>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</si>
  <si>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</si>
  <si>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</si>
  <si>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</si>
  <si>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</si>
  <si>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</si>
  <si>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</si>
  <si>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</si>
  <si>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</si>
  <si>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</si>
  <si>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</si>
  <si>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</si>
  <si>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</si>
  <si>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</si>
  <si>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</si>
  <si>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</si>
  <si>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</si>
  <si>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</si>
  <si>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</si>
  <si>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</si>
  <si>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</si>
  <si>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</si>
  <si>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</si>
  <si>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</si>
  <si>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</si>
  <si>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</si>
  <si>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</si>
  <si>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</si>
  <si>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</si>
  <si>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</si>
  <si>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</si>
  <si>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</si>
  <si>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</si>
  <si>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</si>
  <si>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</si>
  <si>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</si>
  <si>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</si>
  <si>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</si>
  <si>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</si>
  <si>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</si>
  <si>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</si>
  <si>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</si>
  <si>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</si>
  <si>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</si>
  <si>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</si>
  <si>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</si>
  <si>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</si>
  <si>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</si>
  <si>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</si>
  <si>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</si>
  <si>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</si>
  <si>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</si>
  <si>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</si>
  <si>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</si>
  <si>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</si>
  <si>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</si>
  <si>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</si>
  <si>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</si>
  <si>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</si>
  <si>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</si>
  <si>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</si>
  <si>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</si>
  <si>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</si>
  <si>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</si>
  <si>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</si>
  <si>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</si>
  <si>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</si>
  <si>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</si>
  <si>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</si>
  <si>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</si>
  <si>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</si>
  <si>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</si>
  <si>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</si>
  <si>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</si>
  <si>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</si>
  <si>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</si>
  <si>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</si>
  <si>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</si>
  <si>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</si>
  <si>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</si>
  <si>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</si>
  <si>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</si>
  <si>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</si>
  <si>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</si>
  <si>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</si>
  <si>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</si>
  <si>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</si>
  <si>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</si>
  <si>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</si>
  <si>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</si>
  <si>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</si>
  <si>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</si>
  <si>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</si>
  <si>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</si>
  <si>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</si>
  <si>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</si>
  <si>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</si>
  <si>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</si>
  <si>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</si>
  <si>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</si>
  <si>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</si>
  <si>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</si>
  <si>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</si>
  <si>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</si>
  <si>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</si>
  <si>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</si>
  <si>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</si>
  <si>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</si>
  <si>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</si>
  <si>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</si>
  <si>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</si>
  <si>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</si>
  <si>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</si>
  <si>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</si>
  <si>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</si>
  <si>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</si>
  <si>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</si>
  <si>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</si>
  <si>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</si>
  <si>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</si>
  <si>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</si>
  <si>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</si>
  <si>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</si>
  <si>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</si>
  <si>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</si>
  <si>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</si>
  <si>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</si>
  <si>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</si>
  <si>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</si>
  <si>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</si>
  <si>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</si>
  <si>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</si>
  <si>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</si>
  <si>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</si>
  <si>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</si>
  <si>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</si>
  <si>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</si>
  <si>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</si>
  <si>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</si>
  <si>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</si>
  <si>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</si>
  <si>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PCM-20251122-00001264</t>
  </si>
  <si>
    <t xml:space="preserve">site has access night issue located at USF area and team will check morning   </t>
  </si>
  <si>
    <t>NO PCM</t>
  </si>
  <si>
    <t>Family building access night door close</t>
  </si>
  <si>
    <t>PCM-20251123-00000296</t>
  </si>
  <si>
    <t>40 mins</t>
  </si>
  <si>
    <t xml:space="preserve">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</si>
  <si>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</si>
  <si>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</si>
  <si>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</si>
  <si>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</si>
  <si>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</si>
  <si>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</si>
  <si>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</si>
  <si>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</si>
  <si>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</si>
  <si>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</si>
  <si>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TT-20251121-01205 , NO PCM</t>
  </si>
  <si>
    <t>N/A</t>
  </si>
  <si>
    <t xml:space="preserve">Site Have access night issue as located in train station and no access at night time </t>
  </si>
  <si>
    <t>TT-20251122-00557 , NO PCM</t>
  </si>
  <si>
    <t xml:space="preserve"> team found power available at sceco meter and main door closed and owner not responding the call</t>
  </si>
  <si>
    <t>PCM-20251122-00001548</t>
  </si>
  <si>
    <t>site under night access due to Site located in deep desert &amp; dangerous area	and team will check by morning // ETA 120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</si>
</sst>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22" fontId="24" fillId="12" borderId="8"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5" totalsRowShown="0" headerRowDxfId="174" dataDxfId="173" headerRowBorderDxfId="171" tableBorderDxfId="172" totalsRowBorderDxfId="170">
  <autoFilter ref="A1:L3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58" totalsRowShown="0" headerRowDxfId="157" dataDxfId="156" headerRowBorderDxfId="154" tableBorderDxfId="155" totalsRowBorderDxfId="153">
  <autoFilter ref="A1:CJ15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5" totalsRowShown="0" headerRowDxfId="64" dataDxfId="63" headerRowBorderDxfId="61" tableBorderDxfId="62">
  <autoFilter ref="A1:L96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calculatedColumnFormula>IFERROR(VLOOKUP(#REF!,DB!#REF!,7,0),"")</calculatedColumnFormula>
    </tableColumn>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29" totalsRowShown="0" headerRowDxfId="48" dataDxfId="47" headerRowBorderDxfId="45" tableBorderDxfId="46" totalsRowBorderDxfId="44">
  <autoFilter ref="A1:L42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84" totalsRowShown="0" headerRowDxfId="31" dataDxfId="30" headerRowBorderDxfId="28" tableBorderDxfId="29">
  <autoFilter ref="A1:L8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9" totalsRowShown="0" headerRowDxfId="15" dataDxfId="14" headerRowBorderDxfId="12" tableBorderDxfId="13">
  <autoFilter ref="A1:L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5"/>
  <sheetViews>
    <sheetView workbookViewId="0">
      <selection activeCell="K20" sqref="K20"/>
    </sheetView>
  </sheetViews>
  <sheetFormatPr defaultColWidth="11.19921875" defaultRowHeight="15" customHeight="1"/>
  <cols>
    <col min="1" max="1" width="28.19921875" style="48" bestFit="1"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321.2708393518551</v>
      </c>
      <c r="H2" s="76">
        <v>45662.943402777775</v>
      </c>
      <c r="I2" s="59" t="str">
        <f>IFERROR(VLOOKUP(D2,DB!A:F,6,0),"")</f>
        <v>Generator-SG</v>
      </c>
      <c r="J2" s="59" t="str">
        <f>IFERROR(VLOOKUP(D2,DB!A:G,7,0),"")</f>
        <v>Dead</v>
      </c>
      <c r="K2" s="67" t="s">
        <v>39022</v>
      </c>
      <c r="L2" s="65" t="str">
        <f>IFERROR(VLOOKUP(D2,DB!A:I,9,0),"")</f>
        <v>Latis</v>
      </c>
    </row>
    <row r="3" spans="1:15" ht="15" customHeight="1">
      <c r="A3" s="140"/>
      <c r="B3" s="141" t="str">
        <f>IFERROR(VLOOKUP(D3,DB!A:K,11,0),"")</f>
        <v/>
      </c>
      <c r="C3" s="141"/>
      <c r="D3" s="133"/>
      <c r="E3" s="142"/>
      <c r="F3" s="143"/>
      <c r="G3" s="144">
        <f ca="1">IFERROR(NOW()-F3,"-")</f>
        <v>45984.219265277781</v>
      </c>
      <c r="H3" s="143"/>
      <c r="I3" s="141" t="str">
        <f>IFERROR(VLOOKUP(D3,DB!A:F,6,0),"")</f>
        <v/>
      </c>
      <c r="J3" s="141" t="str">
        <f>IFERROR(VLOOKUP(D3,DB!A:G,7,0),"")</f>
        <v/>
      </c>
      <c r="K3" s="145"/>
      <c r="L3" s="146" t="str">
        <f>IFERROR(VLOOKUP(D3,DB!A:I,9,0),"")</f>
        <v/>
      </c>
    </row>
    <row r="4" spans="1:15" ht="15" customHeight="1">
      <c r="A4" s="140"/>
      <c r="B4" s="141" t="str">
        <f>IFERROR(VLOOKUP(D4,DB!A:K,11,0),"")</f>
        <v/>
      </c>
      <c r="C4" s="141"/>
      <c r="D4" s="133"/>
      <c r="E4" s="142"/>
      <c r="F4" s="143"/>
      <c r="G4" s="144">
        <f ca="1">IFERROR(NOW()-F4,"-")</f>
        <v>45984.219265277781</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45984.219265277781</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45984.219265277781</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45984.219265277781</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45984.219265277781</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45984.219265277781</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45984.219265277781</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45984.219265277781</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45984.219265277781</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45984.219265277781</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45984.219265277781</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45984.219265277781</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45984.219265277781</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45984.219265277781</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45984.219265277781</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45984.219265277781</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45984.219265277781</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45984.219265277781</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45984.219265277781</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45984.219265277781</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45984.219265277781</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45984.219265277781</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45984.219265277781</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45984.219265277781</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45984.219265277781</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45984.219265277781</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45984.219265277781</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45984.219265277781</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45984.219265277781</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45984.219265277781</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45984.219265277781</v>
      </c>
      <c r="H34" s="143"/>
      <c r="I34" s="141" t="str">
        <f>IFERROR(VLOOKUP(D34,DB!A:F,6,0),"")</f>
        <v/>
      </c>
      <c r="J34" s="141" t="str">
        <f>IFERROR(VLOOKUP(D34,DB!A:G,7,0),"")</f>
        <v/>
      </c>
      <c r="K34" s="145"/>
      <c r="L34" s="146" t="str">
        <f>IFERROR(VLOOKUP(D34,DB!A:I,9,0),"")</f>
        <v/>
      </c>
    </row>
    <row r="35" spans="1:12" ht="15" customHeight="1">
      <c r="A35" s="147"/>
      <c r="B35" s="134" t="str">
        <f>IFERROR(VLOOKUP(D35,DB!A:K,11,0),"")</f>
        <v/>
      </c>
      <c r="C35" s="134"/>
      <c r="D35" s="148"/>
      <c r="E35" s="135"/>
      <c r="F35" s="136"/>
      <c r="G35" s="137">
        <f ca="1">IFERROR(NOW()-F35,"-")</f>
        <v>45984.219265277781</v>
      </c>
      <c r="H35" s="136"/>
      <c r="I35" s="134" t="str">
        <f>IFERROR(VLOOKUP(D35,DB!A:F,6,0),"")</f>
        <v/>
      </c>
      <c r="J35" s="134" t="str">
        <f>IFERROR(VLOOKUP(D35,DB!A:G,7,0),"")</f>
        <v/>
      </c>
      <c r="K35" s="138"/>
      <c r="L35" s="139" t="str">
        <f>IFERROR(VLOOKUP(D35,DB!A:I,9,0),"")</f>
        <v/>
      </c>
    </row>
  </sheetData>
  <customSheetViews>
    <customSheetView guid="{F6042A99-DD27-4453-835D-0834D95730CC}" filter="1" showAutoFilter="1">
      <pageMargins left="0" right="0" top="0" bottom="0" header="0" footer="0"/>
      <autoFilter ref="B1:M1" xr:uid="{3C892CF3-0844-4410-908F-DB955DE54A37}"/>
    </customSheetView>
  </customSheetViews>
  <dataValidations count="2">
    <dataValidation allowBlank="1" showInputMessage="1" showErrorMessage="1" sqref="E1" xr:uid="{5DBA255D-CDD9-49FB-AD3C-AF70AB4EE696}"/>
    <dataValidation type="list" allowBlank="1" showInputMessage="1" showErrorMessage="1" sqref="E2:E3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58"/>
  <sheetViews>
    <sheetView workbookViewId="0">
      <pane ySplit="1" topLeftCell="A11" activePane="bottomLeft" state="frozen"/>
      <selection pane="bottomLeft" activeCell="D10" sqref="D10"/>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7"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159.21942731481977</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61"/>
      <c r="E4" s="102"/>
      <c r="F4" s="103"/>
      <c r="G4" s="104">
        <f ca="1">IFERROR(NOW()-F4,"-")</f>
        <v>45984.219265277781</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45984.219265277781</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45984.219265277781</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45984.219265277781</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45984.219265277781</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45984.219265277781</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45984.219265277781</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45984.219265277781</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45984.219265277781</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45984.219265277781</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45984.219265277781</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45984.219265277781</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45984.219265277781</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45984.219265277781</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45984.219265277781</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45984.219265277781</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45984.219265277781</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45984.219265277781</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45984.219265277781</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45984.219265277781</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45984.219265277781</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45984.219265277781</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45984.219265277781</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45984.219265277781</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45984.219265277781</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45984.219265277781</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45984.219265277781</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45984.219265277781</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45984.219265277781</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45984.219265277781</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45984.219265277781</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45984.219265277781</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45984.219265277781</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45984.219265277781</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45984.219265277781</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45984.219265277781</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45984.219265277781</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45984.219265277781</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45984.219265277781</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45984.219265277781</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45984.219265277781</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45984.219265277781</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45984.219265277781</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45984.219265277781</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45984.219265277781</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45984.219265277781</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45984.219265277781</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45984.219265277781</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45984.219265277781</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45984.219265277781</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45984.219265277781</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45984.219265277781</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45984.219265277781</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45984.219265277781</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45984.219265277781</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45984.219265277781</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45984.219265277781</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45984.219265277781</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45984.219265277781</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45984.219265277781</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45984.219265277781</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45984.219265277781</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45984.219265277781</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45984.219265277781</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45984.219265277781</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45984.219265277781</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45984.219265277781</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45984.219265277781</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45984.219265277781</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45984.219265277781</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45984.219265277781</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45984.219265277781</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45984.219265277781</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45984.219265277781</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45984.219265277781</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45984.219265277781</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45984.219265277781</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45984.219265277781</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45984.219265277781</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45984.219265277781</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45984.219265277781</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45984.219265277781</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45984.219265277781</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45984.219265277781</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45984.219265277781</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45984.219265277781</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45984.219265277781</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45984.219265277781</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45984.219265277781</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45984.219265277781</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45984.219265277781</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45984.219265277781</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45984.219265277781</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45984.219265277781</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45984.219265277781</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45984.219265277781</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45984.219265277781</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45984.219265277781</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45984.219265277781</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45984.219265277781</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45984.219265277781</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45984.219265277781</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45984.219265277781</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45984.219265277781</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45984.219265277781</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45984.219265277781</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45984.219265277781</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45984.219265277781</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45984.219265277781</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45984.219265277781</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45984.219265277781</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45984.219265277781</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45984.219265277781</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45984.219265277781</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45984.219265277781</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45984.219265277781</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45984.219265277781</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45984.219265277781</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45984.219265277781</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45984.219265277781</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45984.219265277781</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45984.219265277781</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45984.219265277781</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45984.219265277781</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45984.219265277781</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45984.219265277781</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45984.219265277781</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45984.219265277781</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45984.219265277781</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45984.219265277781</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45984.219265277781</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45984.219265277781</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45984.219265277781</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45984.219265277781</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45984.219265277781</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45984.219265277781</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45984.219265277781</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45984.219265277781</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45984.219265277781</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45984.219265277781</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45984.219265277781</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45984.219265277781</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45984.219265277781</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45984.219265277781</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45984.219265277781</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45984.219265277781</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45984.219265277781</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45984.219265277781</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45984.219265277781</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45984.219265277781</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45984.219265277781</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45984.219265277781</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45984.219265277781</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45984.219265277781</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45984.219265277781</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sheetData>
  <dataValidations count="2">
    <dataValidation allowBlank="1" showInputMessage="1" showErrorMessage="1" sqref="E1" xr:uid="{4D935161-CDD3-4592-B877-3FB59C99E142}"/>
    <dataValidation type="list" allowBlank="1" showInputMessage="1" showErrorMessage="1" sqref="E3:E15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5"/>
  <sheetViews>
    <sheetView workbookViewId="0">
      <selection activeCell="D20" sqref="D20:D21"/>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IFERROR(VLOOKUP(D2,DB!A:K,11,0),"")</f>
        <v/>
      </c>
      <c r="C2" s="18"/>
      <c r="D2" s="18" t="str">
        <f>IFERROR(VLOOKUP(#REF!,DB!#REF!,7,0),"")</f>
        <v/>
      </c>
      <c r="E2" s="18"/>
      <c r="F2" s="20"/>
      <c r="G2" s="21">
        <f t="shared" ref="G2:G54" ca="1" si="0">IFERROR(NOW()-F2,"-")</f>
        <v>45984.219265277781</v>
      </c>
      <c r="H2" s="22"/>
      <c r="I2" s="19" t="str">
        <f>IFERROR(VLOOKUP(D2,DB!A:F,6,0),"")</f>
        <v/>
      </c>
      <c r="J2" s="18" t="str">
        <f>IFERROR(VLOOKUP(D2,DB!A:G,7,0),"")</f>
        <v/>
      </c>
      <c r="K2" s="45"/>
      <c r="L2" s="23" t="str">
        <f>IFERROR(VLOOKUP(D2,DB!A:I,9,0),"")</f>
        <v/>
      </c>
    </row>
    <row r="3" spans="1:13" ht="15" customHeight="1">
      <c r="A3" s="19"/>
      <c r="B3" s="61" t="str">
        <f>IFERROR(VLOOKUP(D3,DB!A:K,11,0),"")</f>
        <v/>
      </c>
      <c r="C3" s="18"/>
      <c r="D3" s="18" t="str">
        <f>IFERROR(VLOOKUP(#REF!,DB!#REF!,7,0),"")</f>
        <v/>
      </c>
      <c r="E3" s="18"/>
      <c r="F3" s="20"/>
      <c r="G3" s="21">
        <f t="shared" ca="1" si="0"/>
        <v>45984.219265277781</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45984.219265277781</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45984.219265277781</v>
      </c>
      <c r="H5" s="22"/>
      <c r="I5" s="19" t="str">
        <f>IFERROR(VLOOKUP(D5,DB!A:F,6,0),"")</f>
        <v/>
      </c>
      <c r="J5" s="18" t="str">
        <f>IFERROR(VLOOKUP(D5,DB!A:G,7,0),"")</f>
        <v/>
      </c>
      <c r="K5" s="45"/>
      <c r="L5" s="23" t="str">
        <f>IFERROR(VLOOKUP(D5,DB!A:I,9,0),"")</f>
        <v/>
      </c>
    </row>
    <row r="6" spans="1:13" ht="15" customHeight="1">
      <c r="A6" s="19"/>
      <c r="B6" s="61" t="str">
        <f>IFERROR(VLOOKUP(D6,DB!A:K,11,0),"")</f>
        <v/>
      </c>
      <c r="C6" s="18"/>
      <c r="D6" s="61" t="str">
        <f>IFERROR(VLOOKUP(#REF!,DB!#REF!,7,0),"")</f>
        <v/>
      </c>
      <c r="E6" s="18"/>
      <c r="F6" s="20"/>
      <c r="G6" s="21">
        <f t="shared" ca="1" si="0"/>
        <v>45984.219265277781</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45984.219265277781</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45984.219265277781</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45984.219265277781</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45984.219265277781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45984.219265277781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95"/>
      <c r="F12" s="20"/>
      <c r="G12" s="21">
        <f t="shared" ca="1" si="0"/>
        <v>45984.219265277781</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45984.219265277781</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45984.219265277781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45984.219265277781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45984.219265277781</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45984.219265277781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45984.219265277781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45984.219265277781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45984.219265277781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45984.219265277781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45984.219265277781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45984.219265277781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45984.219265277781</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45984.219265277781</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45984.219265277781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45984.219265277781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45984.219265277781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45984.219265277781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45984.219265277781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45984.219265277781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45984.219265277781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45984.219265277781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45984.219265277781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45984.219265277781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45984.219265277781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45984.219265277781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45984.219265277781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45984.219265277781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45984.219265277781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45984.219265277781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45984.219265277781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45984.219265277781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45984.219265277781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45984.219265277781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45984.219265277781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45984.219265277781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45984.219265277781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45984.219265277781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45984.219265277781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0"/>
        <v>45984.219265277781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0"/>
        <v>45984.219265277781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0"/>
        <v>45984.219265277781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0"/>
        <v>45984.219265277781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ref="G55:G118" ca="1" si="1">IFERROR(NOW()-F55,"-")</f>
        <v>45984.219265277781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45984.219265277781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45984.219265277781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45984.219265277781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45984.219265277781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45984.219265277781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45984.219265277781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45984.219265277781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45984.219265277781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45984.219265277781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45984.219265277781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45984.219265277781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45984.219265277781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45984.219265277781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45984.219265277781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45984.219265277781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45984.219265277781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45984.219265277781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45984.219265277781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45984.219265277781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45984.219265277781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45984.219265277781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45984.219265277781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45984.219265277781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45984.219265277781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45984.219265277781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45984.219265277781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45984.219265277781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45984.219265277781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45984.219265277781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45984.219265277781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45984.219265277781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45984.219265277781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45984.219265277781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45984.219265277781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45984.219265277781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45984.219265277781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45984.219265277781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45984.219265277781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45984.219265277781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45984.219265277781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45984.219265277781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45984.219265277781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45984.219265277781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45984.219265277781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45984.219265277781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45984.219265277781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45984.219265277781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45984.219265277781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45984.219265277781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45984.219265277781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45984.219265277781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45984.219265277781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45984.219265277781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45984.219265277781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45984.219265277781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45984.219265277781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45984.219265277781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45984.219265277781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45984.219265277781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1"/>
        <v>45984.219265277781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1"/>
        <v>45984.219265277781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1"/>
        <v>45984.219265277781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1"/>
        <v>45984.219265277781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ref="G119:G182" ca="1" si="2">IFERROR(NOW()-F119,"-")</f>
        <v>45984.219265277781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45984.219265277781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45984.219265277781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45984.219265277781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45984.219265277781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45984.219265277781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45984.219265277781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45984.219265277781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45984.219265277781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45984.219265277781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45984.219265277781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45984.219265277781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45984.219265277781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45984.219265277781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45984.219265277781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45984.219265277781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45984.219265277781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45984.219265277781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45984.219265277781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45984.219265277781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45984.219265277781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45984.219265277781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45984.219265277781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45984.219265277781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45984.219265277781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45984.219265277781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45984.219265277781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45984.219265277781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45984.219265277781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45984.219265277781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45984.219265277781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45984.219265277781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45984.219265277781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45984.219265277781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45984.219265277781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45984.219265277781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45984.219265277781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45984.219265277781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45984.219265277781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45984.219265277781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45984.219265277781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45984.219265277781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45984.219265277781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45984.219265277781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45984.219265277781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45984.219265277781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45984.219265277781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45984.219265277781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45984.219265277781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45984.219265277781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45984.219265277781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45984.219265277781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45984.219265277781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45984.219265277781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45984.219265277781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45984.219265277781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45984.219265277781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45984.219265277781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45984.219265277781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45984.219265277781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2"/>
        <v>45984.219265277781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2"/>
        <v>45984.219265277781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2"/>
        <v>45984.219265277781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2"/>
        <v>45984.219265277781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ref="G183:G246" ca="1" si="3">IFERROR(NOW()-F183,"-")</f>
        <v>45984.219265277781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45984.219265277781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45984.219265277781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45984.219265277781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45984.219265277781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45984.219265277781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45984.219265277781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45984.219265277781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45984.219265277781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45984.219265277781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45984.219265277781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45984.219265277781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45984.219265277781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45984.219265277781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45984.219265277781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45984.219265277781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45984.219265277781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45984.219265277781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45984.219265277781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45984.219265277781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45984.219265277781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45984.219265277781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45984.219265277781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45984.219265277781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45984.219265277781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45984.219265277781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45984.219265277781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45984.219265277781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45984.219265277781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45984.219265277781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45984.219265277781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45984.219265277781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45984.219265277781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45984.219265277781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45984.219265277781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45984.219265277781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45984.219265277781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45984.219265277781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45984.219265277781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45984.219265277781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45984.219265277781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45984.219265277781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45984.219265277781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45984.219265277781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45984.219265277781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45984.219265277781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45984.219265277781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45984.219265277781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45984.219265277781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45984.219265277781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45984.219265277781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45984.219265277781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45984.219265277781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45984.219265277781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45984.219265277781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45984.219265277781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45984.219265277781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45984.219265277781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45984.219265277781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45984.219265277781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3"/>
        <v>45984.219265277781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3"/>
        <v>45984.219265277781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3"/>
        <v>45984.219265277781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3"/>
        <v>45984.219265277781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ref="G247:G310" ca="1" si="4">IFERROR(NOW()-F247,"-")</f>
        <v>45984.219265277781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45984.219265277781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45984.219265277781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45984.219265277781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45984.219265277781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45984.219265277781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45984.219265277781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45984.219265277781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45984.219265277781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45984.219265277781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45984.219265277781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45984.219265277781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45984.219265277781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45984.219265277781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45984.219265277781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45984.219265277781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45984.219265277781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45984.219265277781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45984.219265277781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45984.219265277781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45984.219265277781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45984.219265277781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45984.219265277781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45984.219265277781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45984.219265277781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45984.219265277781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45984.219265277781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45984.219265277781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45984.219265277781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45984.219265277781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45984.219265277781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45984.219265277781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45984.219265277781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45984.219265277781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45984.219265277781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45984.219265277781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45984.219265277781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45984.219265277781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45984.219265277781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45984.219265277781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45984.219265277781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45984.219265277781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45984.219265277781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45984.219265277781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45984.219265277781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45984.219265277781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45984.219265277781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45984.219265277781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45984.219265277781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45984.219265277781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45984.219265277781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45984.219265277781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45984.219265277781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45984.219265277781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45984.219265277781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45984.219265277781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45984.219265277781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45984.219265277781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45984.219265277781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45984.219265277781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4"/>
        <v>45984.219265277781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4"/>
        <v>45984.219265277781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4"/>
        <v>45984.219265277781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4"/>
        <v>45984.219265277781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ref="G311:G374" ca="1" si="5">IFERROR(NOW()-F311,"-")</f>
        <v>45984.219265277781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45984.219265277781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45984.219265277781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45984.219265277781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45984.219265277781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45984.219265277781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45984.219265277781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45984.219265277781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45984.219265277781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45984.219265277781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45984.219265277781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45984.219265277781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45984.219265277781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45984.219265277781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45984.219265277781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45984.219265277781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45984.219265277781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45984.219265277781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45984.219265277781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45984.219265277781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45984.219265277781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45984.219265277781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45984.219265277781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45984.219265277781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45984.219265277781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45984.219265277781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45984.219265277781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45984.219265277781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45984.219265277781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45984.219265277781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45984.219265277781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45984.219265277781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45984.219265277781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45984.219265277781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45984.219265277781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45984.219265277781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45984.219265277781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45984.219265277781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45984.219265277781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45984.219265277781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45984.219265277781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45984.219265277781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45984.219265277781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45984.219265277781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45984.219265277781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45984.219265277781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45984.219265277781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45984.219265277781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45984.219265277781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45984.219265277781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45984.219265277781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45984.219265277781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45984.219265277781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45984.219265277781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45984.219265277781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45984.219265277781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45984.219265277781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45984.219265277781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45984.219265277781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45984.219265277781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5"/>
        <v>45984.219265277781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5"/>
        <v>45984.219265277781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5"/>
        <v>45984.219265277781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5"/>
        <v>45984.219265277781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ref="G375:G438" ca="1" si="6">IFERROR(NOW()-F375,"-")</f>
        <v>45984.219265277781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45984.219265277781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45984.219265277781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45984.219265277781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45984.219265277781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45984.219265277781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45984.219265277781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45984.219265277781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45984.219265277781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45984.219265277781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45984.219265277781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45984.219265277781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45984.219265277781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45984.219265277781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45984.219265277781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45984.219265277781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45984.219265277781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45984.219265277781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45984.219265277781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45984.219265277781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45984.219265277781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45984.219265277781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45984.219265277781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45984.219265277781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45984.219265277781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45984.219265277781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45984.219265277781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45984.219265277781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45984.219265277781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45984.219265277781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45984.219265277781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45984.219265277781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45984.219265277781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45984.219265277781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45984.219265277781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45984.219265277781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45984.219265277781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45984.219265277781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45984.219265277781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45984.219265277781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45984.219265277781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45984.219265277781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45984.219265277781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45984.219265277781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45984.219265277781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45984.219265277781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45984.219265277781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45984.219265277781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45984.219265277781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45984.219265277781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45984.219265277781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45984.219265277781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45984.219265277781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45984.219265277781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45984.219265277781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45984.219265277781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45984.219265277781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45984.219265277781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45984.219265277781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45984.219265277781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6"/>
        <v>45984.219265277781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6"/>
        <v>45984.219265277781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6"/>
        <v>45984.219265277781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6"/>
        <v>45984.219265277781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ref="G439:G502" ca="1" si="7">IFERROR(NOW()-F439,"-")</f>
        <v>45984.219265277781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45984.219265277781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45984.219265277781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45984.219265277781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45984.219265277781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45984.219265277781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45984.219265277781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45984.219265277781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45984.219265277781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45984.219265277781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45984.219265277781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45984.219265277781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45984.219265277781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45984.219265277781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45984.219265277781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45984.219265277781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45984.219265277781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45984.219265277781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45984.219265277781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45984.219265277781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45984.219265277781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45984.219265277781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45984.219265277781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45984.219265277781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45984.219265277781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45984.219265277781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45984.219265277781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45984.219265277781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45984.219265277781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45984.219265277781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45984.219265277781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45984.219265277781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45984.219265277781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45984.219265277781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45984.219265277781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45984.219265277781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45984.219265277781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45984.219265277781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45984.219265277781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45984.219265277781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45984.219265277781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45984.219265277781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45984.219265277781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45984.219265277781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45984.219265277781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45984.219265277781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45984.219265277781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45984.219265277781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45984.219265277781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45984.219265277781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45984.219265277781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45984.219265277781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45984.219265277781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45984.219265277781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45984.219265277781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45984.219265277781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45984.219265277781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45984.219265277781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45984.219265277781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45984.219265277781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7"/>
        <v>45984.219265277781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7"/>
        <v>45984.219265277781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7"/>
        <v>45984.219265277781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7"/>
        <v>45984.219265277781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ref="G503:G566" ca="1" si="8">IFERROR(NOW()-F503,"-")</f>
        <v>45984.219265277781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45984.219265277781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45984.219265277781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45984.219265277781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45984.219265277781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45984.219265277781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45984.219265277781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45984.219265277781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45984.219265277781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45984.219265277781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45984.219265277781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45984.219265277781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45984.219265277781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45984.219265277781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45984.219265277781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45984.219265277781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45984.219265277781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45984.219265277781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45984.219265277781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45984.219265277781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45984.219265277781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45984.219265277781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45984.219265277781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45984.219265277781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45984.219265277781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45984.219265277781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45984.219265277781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45984.219265277781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45984.219265277781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45984.219265277781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45984.219265277781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45984.219265277781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45984.219265277781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45984.219265277781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45984.219265277781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45984.219265277781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45984.219265277781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45984.219265277781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45984.219265277781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45984.219265277781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45984.219265277781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45984.219265277781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45984.219265277781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45984.219265277781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45984.219265277781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45984.219265277781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45984.219265277781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45984.219265277781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45984.219265277781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45984.219265277781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45984.219265277781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45984.219265277781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45984.219265277781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45984.219265277781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45984.219265277781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45984.219265277781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45984.219265277781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45984.219265277781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45984.219265277781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45984.219265277781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8"/>
        <v>45984.219265277781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8"/>
        <v>45984.219265277781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8"/>
        <v>45984.219265277781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8"/>
        <v>45984.219265277781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ref="G567:G630" ca="1" si="9">IFERROR(NOW()-F567,"-")</f>
        <v>45984.219265277781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45984.219265277781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45984.219265277781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45984.219265277781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45984.219265277781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45984.219265277781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45984.219265277781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45984.219265277781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45984.219265277781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45984.219265277781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45984.219265277781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45984.219265277781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45984.219265277781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45984.219265277781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45984.219265277781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45984.219265277781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45984.219265277781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45984.219265277781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45984.219265277781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45984.219265277781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45984.219265277781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45984.219265277781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45984.219265277781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45984.219265277781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45984.219265277781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45984.219265277781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45984.219265277781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45984.219265277781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45984.219265277781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45984.219265277781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45984.219265277781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45984.219265277781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45984.219265277781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45984.219265277781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45984.219265277781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45984.219265277781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45984.219265277781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45984.219265277781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45984.219265277781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45984.219265277781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45984.219265277781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45984.219265277781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45984.219265277781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45984.219265277781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45984.219265277781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45984.219265277781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45984.219265277781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45984.219265277781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45984.219265277781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45984.219265277781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45984.219265277781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45984.219265277781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45984.219265277781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45984.219265277781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45984.219265277781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45984.219265277781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45984.219265277781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45984.219265277781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45984.219265277781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45984.219265277781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9"/>
        <v>45984.219265277781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9"/>
        <v>45984.219265277781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9"/>
        <v>45984.219265277781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9"/>
        <v>45984.219265277781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ref="G631:G694" ca="1" si="10">IFERROR(NOW()-F631,"-")</f>
        <v>45984.219265277781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45984.219265277781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45984.219265277781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45984.219265277781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45984.219265277781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45984.219265277781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45984.219265277781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45984.219265277781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45984.219265277781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45984.219265277781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45984.219265277781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45984.219265277781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45984.219265277781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45984.219265277781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45984.219265277781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45984.219265277781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45984.219265277781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45984.219265277781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45984.219265277781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45984.219265277781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45984.219265277781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45984.219265277781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45984.219265277781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45984.219265277781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45984.219265277781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45984.219265277781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45984.219265277781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45984.219265277781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45984.219265277781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45984.219265277781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45984.219265277781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45984.219265277781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45984.219265277781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45984.219265277781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45984.219265277781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45984.219265277781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45984.219265277781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45984.219265277781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45984.219265277781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45984.219265277781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45984.219265277781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45984.219265277781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45984.219265277781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45984.219265277781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45984.219265277781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45984.219265277781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45984.219265277781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45984.219265277781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45984.219265277781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45984.219265277781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45984.219265277781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45984.219265277781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45984.219265277781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45984.219265277781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45984.219265277781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45984.219265277781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45984.219265277781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45984.219265277781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45984.219265277781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45984.219265277781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0"/>
        <v>45984.219265277781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0"/>
        <v>45984.219265277781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0"/>
        <v>45984.219265277781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0"/>
        <v>45984.219265277781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ref="G695:G758" ca="1" si="11">IFERROR(NOW()-F695,"-")</f>
        <v>45984.219265277781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45984.219265277781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45984.219265277781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45984.219265277781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45984.219265277781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45984.219265277781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45984.219265277781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45984.219265277781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45984.219265277781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45984.219265277781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45984.219265277781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45984.219265277781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45984.219265277781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45984.219265277781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45984.219265277781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45984.219265277781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45984.219265277781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45984.219265277781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45984.219265277781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45984.219265277781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45984.219265277781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45984.219265277781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45984.219265277781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45984.219265277781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45984.219265277781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45984.219265277781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45984.219265277781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45984.219265277781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45984.219265277781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45984.219265277781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45984.219265277781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45984.219265277781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45984.219265277781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45984.219265277781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45984.219265277781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45984.219265277781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45984.219265277781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45984.219265277781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45984.219265277781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45984.219265277781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45984.219265277781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45984.219265277781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45984.219265277781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45984.219265277781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45984.219265277781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45984.219265277781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45984.219265277781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45984.219265277781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45984.219265277781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45984.219265277781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45984.219265277781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45984.219265277781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45984.219265277781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45984.219265277781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45984.219265277781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45984.219265277781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45984.219265277781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45984.219265277781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45984.219265277781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45984.219265277781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1"/>
        <v>45984.219265277781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1"/>
        <v>45984.219265277781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1"/>
        <v>45984.219265277781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1"/>
        <v>45984.219265277781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ref="G759:G822" ca="1" si="12">IFERROR(NOW()-F759,"-")</f>
        <v>45984.219265277781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45984.219265277781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45984.219265277781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45984.219265277781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45984.219265277781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45984.219265277781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45984.219265277781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45984.219265277781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45984.219265277781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45984.219265277781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45984.219265277781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45984.219265277781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45984.219265277781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45984.219265277781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45984.219265277781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45984.219265277781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45984.219265277781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45984.219265277781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45984.219265277781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45984.219265277781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45984.219265277781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45984.219265277781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45984.219265277781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45984.219265277781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45984.219265277781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45984.219265277781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45984.219265277781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45984.219265277781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45984.219265277781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45984.219265277781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45984.219265277781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45984.219265277781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45984.219265277781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45984.219265277781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45984.219265277781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45984.219265277781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45984.219265277781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45984.219265277781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45984.219265277781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45984.219265277781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45984.219265277781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45984.219265277781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45984.219265277781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45984.219265277781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45984.219265277781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45984.219265277781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45984.219265277781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45984.219265277781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45984.219265277781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45984.219265277781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45984.219265277781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45984.219265277781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45984.219265277781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45984.219265277781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45984.219265277781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45984.219265277781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45984.219265277781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45984.219265277781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45984.219265277781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45984.219265277781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2"/>
        <v>45984.219265277781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2"/>
        <v>45984.219265277781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2"/>
        <v>45984.219265277781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2"/>
        <v>45984.219265277781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ref="G823:G886" ca="1" si="13">IFERROR(NOW()-F823,"-")</f>
        <v>45984.219265277781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45984.219265277781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45984.219265277781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45984.219265277781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45984.219265277781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45984.219265277781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45984.219265277781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45984.219265277781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45984.219265277781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45984.219265277781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45984.219265277781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45984.219265277781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45984.219265277781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45984.219265277781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45984.219265277781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45984.219265277781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45984.219265277781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45984.219265277781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45984.219265277781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45984.219265277781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45984.219265277781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45984.219265277781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45984.219265277781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45984.219265277781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45984.219265277781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45984.219265277781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45984.219265277781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45984.219265277781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45984.219265277781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45984.219265277781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45984.219265277781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45984.219265277781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45984.219265277781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45984.219265277781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45984.219265277781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45984.219265277781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45984.219265277781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45984.219265277781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45984.219265277781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45984.219265277781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45984.219265277781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45984.219265277781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45984.219265277781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45984.219265277781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45984.219265277781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45984.219265277781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45984.219265277781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45984.219265277781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45984.219265277781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45984.219265277781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45984.219265277781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45984.219265277781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45984.219265277781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45984.219265277781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45984.219265277781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45984.219265277781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45984.219265277781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45984.219265277781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45984.219265277781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45984.219265277781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3"/>
        <v>45984.219265277781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3"/>
        <v>45984.219265277781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3"/>
        <v>45984.219265277781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3"/>
        <v>45984.219265277781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ref="G887:G950" ca="1" si="14">IFERROR(NOW()-F887,"-")</f>
        <v>45984.219265277781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45984.219265277781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45984.219265277781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45984.219265277781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45984.219265277781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45984.219265277781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45984.219265277781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45984.219265277781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45984.219265277781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45984.219265277781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45984.219265277781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45984.219265277781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45984.219265277781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45984.219265277781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45984.219265277781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45984.219265277781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45984.219265277781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45984.219265277781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45984.219265277781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45984.219265277781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45984.219265277781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45984.219265277781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45984.219265277781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45984.219265277781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45984.219265277781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45984.219265277781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45984.219265277781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45984.219265277781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45984.219265277781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45984.219265277781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45984.219265277781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45984.219265277781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45984.219265277781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45984.219265277781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45984.219265277781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45984.219265277781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45984.219265277781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45984.219265277781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45984.219265277781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45984.219265277781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45984.219265277781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45984.219265277781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45984.219265277781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45984.219265277781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45984.219265277781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45984.219265277781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45984.219265277781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45984.219265277781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45984.219265277781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45984.219265277781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45984.219265277781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45984.219265277781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45984.219265277781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45984.219265277781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45984.219265277781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45984.219265277781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45984.219265277781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45984.219265277781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45984.219265277781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45984.219265277781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4"/>
        <v>45984.219265277781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4"/>
        <v>45984.219265277781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4"/>
        <v>45984.219265277781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4"/>
        <v>45984.219265277781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ref="G951:G965" ca="1" si="15">IFERROR(NOW()-F951,"-")</f>
        <v>45984.219265277781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45984.219265277781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45984.219265277781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45984.219265277781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45984.219265277781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45984.219265277781</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45984.219265277781</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45984.219265277781</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45984.219265277781</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45984.219265277781</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45984.219265277781</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t="str">
        <f>IFERROR(VLOOKUP(#REF!,DB!#REF!,7,0),"")</f>
        <v/>
      </c>
      <c r="E962" s="18"/>
      <c r="F962" s="20"/>
      <c r="G962" s="21">
        <f t="shared" ca="1" si="15"/>
        <v>45984.219265277781</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t="str">
        <f>IFERROR(VLOOKUP(#REF!,DB!#REF!,7,0),"")</f>
        <v/>
      </c>
      <c r="E963" s="18"/>
      <c r="F963" s="20"/>
      <c r="G963" s="21">
        <f t="shared" ca="1" si="15"/>
        <v>45984.219265277781</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t="str">
        <f>IFERROR(VLOOKUP(#REF!,DB!#REF!,7,0),"")</f>
        <v/>
      </c>
      <c r="E964" s="18"/>
      <c r="F964" s="20"/>
      <c r="G964" s="21">
        <f t="shared" ca="1" si="15"/>
        <v>45984.219265277781</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t="str">
        <f>IFERROR(VLOOKUP(#REF!,DB!#REF!,7,0),"")</f>
        <v/>
      </c>
      <c r="E965" s="18"/>
      <c r="F965" s="20"/>
      <c r="G965" s="21">
        <f t="shared" ca="1" si="15"/>
        <v>45984.219265277781</v>
      </c>
      <c r="H965" s="22"/>
      <c r="I965" s="19" t="str">
        <f>IFERROR(VLOOKUP(D965,DB!A:F,6,0),"")</f>
        <v/>
      </c>
      <c r="J965" s="18" t="str">
        <f>IFERROR(VLOOKUP(D965,DB!A:G,7,0),"")</f>
        <v/>
      </c>
      <c r="K965" s="45"/>
      <c r="L965" s="23" t="str">
        <f>IFERROR(VLOOKUP(D965,DB!A:I,9,0),"")</f>
        <v/>
      </c>
    </row>
  </sheetData>
  <dataValidations count="2">
    <dataValidation allowBlank="1" showInputMessage="1" showErrorMessage="1" sqref="E1" xr:uid="{5914219A-CB83-432D-936A-CC0CB6F3982A}"/>
    <dataValidation type="list" allowBlank="1" showInputMessage="1" showErrorMessage="1" sqref="E2:E96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29"/>
  <sheetViews>
    <sheetView workbookViewId="0">
      <selection activeCell="K19" sqref="K1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39105</v>
      </c>
      <c r="B2" s="91" t="str">
        <f>IFERROR(VLOOKUP(D2,DB!A:K,11,0),"")</f>
        <v>R4</v>
      </c>
      <c r="C2" s="93">
        <v>1</v>
      </c>
      <c r="D2" s="91" t="s">
        <v>35092</v>
      </c>
      <c r="E2" s="94" t="s">
        <v>39021</v>
      </c>
      <c r="F2" s="95">
        <v>45703.480717592596</v>
      </c>
      <c r="G2" s="96">
        <f ca="1">IFERROR(NOW()-F2,"")</f>
        <v>280.73854768518504</v>
      </c>
      <c r="H2" s="95">
        <v>45703.474768518521</v>
      </c>
      <c r="I2" s="95" t="str">
        <f>IFERROR(VLOOKUP(D2,DB!A:F,6,0),"")</f>
        <v>SCECO</v>
      </c>
      <c r="J2" s="95" t="str">
        <f>IFERROR(VLOOKUP(D2,DB!A:G,7,0),"")</f>
        <v>Dead</v>
      </c>
      <c r="K2" s="97" t="s">
        <v>39106</v>
      </c>
      <c r="L2" s="91" t="str">
        <f>IFERROR(VLOOKUP(D2,DB!A:I,9,0),"")</f>
        <v>Latis</v>
      </c>
    </row>
    <row r="3" spans="1:16" ht="15" customHeight="1">
      <c r="A3" s="113" t="s">
        <v>39107</v>
      </c>
      <c r="B3" s="113" t="str">
        <f>IFERROR(VLOOKUP(D3,DB!A:K,11,0),"")</f>
        <v>R4</v>
      </c>
      <c r="C3" s="93">
        <v>2</v>
      </c>
      <c r="D3" s="91" t="s">
        <v>36350</v>
      </c>
      <c r="E3" s="94" t="s">
        <v>39100</v>
      </c>
      <c r="F3" s="95">
        <v>45983.73951388889</v>
      </c>
      <c r="G3" s="96">
        <f t="shared" ref="G3" ca="1" si="0">IFERROR(NOW()-F3,"")</f>
        <v>0.47975138889160007</v>
      </c>
      <c r="H3" s="95">
        <v>45983.723113425927</v>
      </c>
      <c r="I3" s="113" t="str">
        <f>IFERROR(VLOOKUP(D3,DB!A:F,6,0),"")</f>
        <v>Generator-SG</v>
      </c>
      <c r="J3" s="113" t="str">
        <f>IFERROR(VLOOKUP(D3,DB!A:G,7,0),"")</f>
        <v>No BB Shifted</v>
      </c>
      <c r="K3" s="97" t="s">
        <v>39108</v>
      </c>
      <c r="L3" s="91" t="str">
        <f>IFERROR(VLOOKUP(D3,DB!A:I,9,0),"")</f>
        <v>Latis</v>
      </c>
    </row>
    <row r="4" spans="1:16" ht="15" customHeight="1">
      <c r="A4" s="113" t="s">
        <v>39109</v>
      </c>
      <c r="B4" s="113" t="str">
        <f>IFERROR(VLOOKUP(D4,DB!A:K,11,0),"")</f>
        <v>R4</v>
      </c>
      <c r="C4" s="93">
        <v>1</v>
      </c>
      <c r="D4" s="91" t="s">
        <v>38804</v>
      </c>
      <c r="E4" s="94" t="s">
        <v>39021</v>
      </c>
      <c r="F4" s="95"/>
      <c r="G4" s="96">
        <f ca="1">IFERROR(NOW()-F4,"")</f>
        <v>45984.219265277781</v>
      </c>
      <c r="H4" s="95">
        <v>45983.94866898148</v>
      </c>
      <c r="I4" s="113" t="str">
        <f>IFERROR(VLOOKUP(D4,DB!A:F,6,0),"")</f>
        <v>Sceco</v>
      </c>
      <c r="J4" s="113" t="str">
        <f>IFERROR(VLOOKUP(D4,DB!A:G,7,0),"")</f>
        <v>In progress</v>
      </c>
      <c r="K4" s="97" t="s">
        <v>39110</v>
      </c>
      <c r="L4" s="91" t="str">
        <f>IFERROR(VLOOKUP(D4,DB!A:I,9,0),"")</f>
        <v>Latis</v>
      </c>
    </row>
    <row r="5" spans="1:16" ht="15" customHeight="1">
      <c r="A5" s="113" t="s">
        <v>39111</v>
      </c>
      <c r="B5" s="113" t="str">
        <f>IFERROR(VLOOKUP(D5,DB!A:K,11,0),"")</f>
        <v>R4</v>
      </c>
      <c r="C5" s="93">
        <v>10</v>
      </c>
      <c r="D5" s="91" t="s">
        <v>28464</v>
      </c>
      <c r="E5" s="94" t="s">
        <v>39100</v>
      </c>
      <c r="F5" s="95">
        <v>45984.162499999999</v>
      </c>
      <c r="G5" s="96">
        <f ca="1">IFERROR(NOW()-F5,"")</f>
        <v>5.6765277782687917E-2</v>
      </c>
      <c r="H5" s="95">
        <v>45983.94866898148</v>
      </c>
      <c r="I5" s="113" t="str">
        <f>IFERROR(VLOOKUP(D5,DB!A:F,6,0),"")</f>
        <v>SCECO+STB</v>
      </c>
      <c r="J5" s="113" t="str">
        <f>IFERROR(VLOOKUP(D5,DB!A:G,7,0),"")</f>
        <v>Weak</v>
      </c>
      <c r="K5" s="156" t="s">
        <v>39112</v>
      </c>
      <c r="L5" s="91" t="str">
        <f>IFERROR(VLOOKUP(D5,DB!A:I,9,0),"")</f>
        <v>Latis</v>
      </c>
    </row>
    <row r="6" spans="1:16" ht="15" customHeight="1">
      <c r="A6" s="113"/>
      <c r="B6" s="113" t="str">
        <f>IFERROR(VLOOKUP(D6,DB!A:K,11,0),"")</f>
        <v/>
      </c>
      <c r="C6" s="93"/>
      <c r="D6" s="91" t="s">
        <v>39113</v>
      </c>
      <c r="E6" s="94"/>
      <c r="F6" s="95"/>
      <c r="G6" s="96">
        <f ca="1">IFERROR(NOW()-F6,"")</f>
        <v>45984.219265277781</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45984.219265277781</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45984.219265277781</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ca="1">IFERROR(NOW()-F9,"")</f>
        <v>45984.219265277781</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ca="1">IFERROR(NOW()-F10,"")</f>
        <v>45984.219265277781</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ca="1">IFERROR(NOW()-F11,"")</f>
        <v>45984.219265277781</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ref="G12:G63" ca="1" si="1">IFERROR(NOW()-F12,"")</f>
        <v>45984.219265277781</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1"/>
        <v>45984.219265277781</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1"/>
        <v>45984.219265277781</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1"/>
        <v>45984.219265277781</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1"/>
        <v>45984.219265277781</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1"/>
        <v>45984.219265277781</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1"/>
        <v>45984.219265277781</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1"/>
        <v>45984.219265277781</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1"/>
        <v>45984.219265277781</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1"/>
        <v>45984.219265277781</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1"/>
        <v>45984.219265277781</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45984.219265277781</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45984.219265277781</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45984.219265277781</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45984.219265277781</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45984.219265277781</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45984.219265277781</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45984.219265277781</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45984.219265277781</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45984.219265277781</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45984.219265277781</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45984.219265277781</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45984.219265277781</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45984.219265277781</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45984.219265277781</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45984.219265277781</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45984.219265277781</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45984.219265277781</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45984.219265277781</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45984.219265277781</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45984.219265277781</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45984.219265277781</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45984.219265277781</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45984.219265277781</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45984.219265277781</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45984.219265277781</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45984.219265277781</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45984.219265277781</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45984.219265277781</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45984.219265277781</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45984.219265277781</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45984.219265277781</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45984.219265277781</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45984.219265277781</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45984.219265277781</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45984.219265277781</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45984.219265277781</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45984.219265277781</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45984.219265277781</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45984.219265277781</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45984.219265277781</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45984.219265277781</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ref="G64:G127" ca="1" si="2">IFERROR(NOW()-F64,"")</f>
        <v>45984.219265277781</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2"/>
        <v>45984.219265277781</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2"/>
        <v>45984.219265277781</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2"/>
        <v>45984.219265277781</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2"/>
        <v>45984.219265277781</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2"/>
        <v>45984.219265277781</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2"/>
        <v>45984.219265277781</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2"/>
        <v>45984.219265277781</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2"/>
        <v>45984.219265277781</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2"/>
        <v>45984.219265277781</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2"/>
        <v>45984.219265277781</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2"/>
        <v>45984.219265277781</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2"/>
        <v>45984.219265277781</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2"/>
        <v>45984.219265277781</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2"/>
        <v>45984.219265277781</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2"/>
        <v>45984.219265277781</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2"/>
        <v>45984.219265277781</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2"/>
        <v>45984.219265277781</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2"/>
        <v>45984.219265277781</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2"/>
        <v>45984.219265277781</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2"/>
        <v>45984.219265277781</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2"/>
        <v>45984.219265277781</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2"/>
        <v>45984.219265277781</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45984.219265277781</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45984.219265277781</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45984.219265277781</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45984.219265277781</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45984.219265277781</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45984.219265277781</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45984.219265277781</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45984.219265277781</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45984.219265277781</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45984.219265277781</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45984.219265277781</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45984.219265277781</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45984.219265277781</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45984.219265277781</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45984.219265277781</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45984.219265277781</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45984.219265277781</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45984.219265277781</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45984.219265277781</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45984.219265277781</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45984.219265277781</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45984.219265277781</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45984.219265277781</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45984.219265277781</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45984.219265277781</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45984.219265277781</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45984.219265277781</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45984.219265277781</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45984.219265277781</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45984.219265277781</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45984.219265277781</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45984.219265277781</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45984.219265277781</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45984.219265277781</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45984.219265277781</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45984.219265277781</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45984.219265277781</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45984.219265277781</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45984.219265277781</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45984.219265277781</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45984.219265277781</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ref="G128:G191" ca="1" si="3">IFERROR(NOW()-F128,"")</f>
        <v>45984.219265277781</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3"/>
        <v>45984.219265277781</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3"/>
        <v>45984.219265277781</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3"/>
        <v>45984.219265277781</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3"/>
        <v>45984.219265277781</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3"/>
        <v>45984.219265277781</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3"/>
        <v>45984.219265277781</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3"/>
        <v>45984.219265277781</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3"/>
        <v>45984.219265277781</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3"/>
        <v>45984.219265277781</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3"/>
        <v>45984.219265277781</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3"/>
        <v>45984.219265277781</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3"/>
        <v>45984.219265277781</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3"/>
        <v>45984.219265277781</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3"/>
        <v>45984.219265277781</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3"/>
        <v>45984.219265277781</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3"/>
        <v>45984.219265277781</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3"/>
        <v>45984.219265277781</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3"/>
        <v>45984.219265277781</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3"/>
        <v>45984.219265277781</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3"/>
        <v>45984.219265277781</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3"/>
        <v>45984.219265277781</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3"/>
        <v>45984.219265277781</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45984.219265277781</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45984.219265277781</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45984.219265277781</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45984.219265277781</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45984.219265277781</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45984.219265277781</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45984.219265277781</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45984.219265277781</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45984.219265277781</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45984.219265277781</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45984.219265277781</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45984.219265277781</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45984.219265277781</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45984.219265277781</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45984.219265277781</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45984.219265277781</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45984.219265277781</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45984.219265277781</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45984.219265277781</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45984.219265277781</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45984.219265277781</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45984.219265277781</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45984.219265277781</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45984.219265277781</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45984.219265277781</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45984.219265277781</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45984.219265277781</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45984.219265277781</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45984.219265277781</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45984.219265277781</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45984.219265277781</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45984.219265277781</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45984.219265277781</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45984.219265277781</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45984.219265277781</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45984.219265277781</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45984.219265277781</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45984.219265277781</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45984.219265277781</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45984.219265277781</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45984.219265277781</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ref="G192:G255" ca="1" si="4">IFERROR(NOW()-F192,"")</f>
        <v>45984.219265277781</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4"/>
        <v>45984.219265277781</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4"/>
        <v>45984.219265277781</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4"/>
        <v>45984.219265277781</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4"/>
        <v>45984.219265277781</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4"/>
        <v>45984.219265277781</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4"/>
        <v>45984.219265277781</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4"/>
        <v>45984.219265277781</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4"/>
        <v>45984.219265277781</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4"/>
        <v>45984.219265277781</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4"/>
        <v>45984.219265277781</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4"/>
        <v>45984.219265277781</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4"/>
        <v>45984.219265277781</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4"/>
        <v>45984.219265277781</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4"/>
        <v>45984.219265277781</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4"/>
        <v>45984.219265277781</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4"/>
        <v>45984.219265277781</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4"/>
        <v>45984.219265277781</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4"/>
        <v>45984.219265277781</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4"/>
        <v>45984.219265277781</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4"/>
        <v>45984.219265277781</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4"/>
        <v>45984.219265277781</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4"/>
        <v>45984.219265277781</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45984.219265277781</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45984.219265277781</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45984.219265277781</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45984.219265277781</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45984.219265277781</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45984.219265277781</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45984.219265277781</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45984.219265277781</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45984.219265277781</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45984.219265277781</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45984.219265277781</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45984.219265277781</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45984.219265277781</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45984.219265277781</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45984.219265277781</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45984.219265277781</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45984.219265277781</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45984.219265277781</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45984.219265277781</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45984.219265277781</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45984.219265277781</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45984.219265277781</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45984.219265277781</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45984.219265277781</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45984.219265277781</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45984.219265277781</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45984.219265277781</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45984.219265277781</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45984.219265277781</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45984.219265277781</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45984.219265277781</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45984.219265277781</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45984.219265277781</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45984.219265277781</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45984.219265277781</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45984.219265277781</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45984.219265277781</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45984.219265277781</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45984.219265277781</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45984.219265277781</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45984.219265277781</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ref="G256:G319" ca="1" si="5">IFERROR(NOW()-F256,"")</f>
        <v>45984.219265277781</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5"/>
        <v>45984.219265277781</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5"/>
        <v>45984.219265277781</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5"/>
        <v>45984.219265277781</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5"/>
        <v>45984.219265277781</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5"/>
        <v>45984.219265277781</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5"/>
        <v>45984.219265277781</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5"/>
        <v>45984.219265277781</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5"/>
        <v>45984.219265277781</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5"/>
        <v>45984.219265277781</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5"/>
        <v>45984.219265277781</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5"/>
        <v>45984.219265277781</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5"/>
        <v>45984.219265277781</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5"/>
        <v>45984.219265277781</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5"/>
        <v>45984.219265277781</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5"/>
        <v>45984.219265277781</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5"/>
        <v>45984.219265277781</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5"/>
        <v>45984.219265277781</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5"/>
        <v>45984.219265277781</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5"/>
        <v>45984.219265277781</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5"/>
        <v>45984.219265277781</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5"/>
        <v>45984.219265277781</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5"/>
        <v>45984.219265277781</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45984.219265277781</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45984.219265277781</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45984.219265277781</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45984.219265277781</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45984.219265277781</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45984.219265277781</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45984.219265277781</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45984.219265277781</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45984.219265277781</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45984.219265277781</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45984.219265277781</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45984.219265277781</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45984.219265277781</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45984.219265277781</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45984.219265277781</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45984.219265277781</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45984.219265277781</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45984.219265277781</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45984.219265277781</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45984.219265277781</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45984.219265277781</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45984.219265277781</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45984.219265277781</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45984.219265277781</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45984.219265277781</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45984.219265277781</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45984.219265277781</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45984.219265277781</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45984.219265277781</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45984.219265277781</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45984.219265277781</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45984.219265277781</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45984.219265277781</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45984.219265277781</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45984.219265277781</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45984.219265277781</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45984.219265277781</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45984.219265277781</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45984.219265277781</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45984.219265277781</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45984.219265277781</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ref="G320:G383" ca="1" si="6">IFERROR(NOW()-F320,"")</f>
        <v>45984.219265277781</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6"/>
        <v>45984.219265277781</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6"/>
        <v>45984.219265277781</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6"/>
        <v>45984.219265277781</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6"/>
        <v>45984.219265277781</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6"/>
        <v>45984.219265277781</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6"/>
        <v>45984.219265277781</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6"/>
        <v>45984.219265277781</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6"/>
        <v>45984.219265277781</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6"/>
        <v>45984.219265277781</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6"/>
        <v>45984.219265277781</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6"/>
        <v>45984.219265277781</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6"/>
        <v>45984.219265277781</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6"/>
        <v>45984.219265277781</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6"/>
        <v>45984.219265277781</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6"/>
        <v>45984.219265277781</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6"/>
        <v>45984.219265277781</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6"/>
        <v>45984.219265277781</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6"/>
        <v>45984.219265277781</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6"/>
        <v>45984.219265277781</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6"/>
        <v>45984.219265277781</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6"/>
        <v>45984.219265277781</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6"/>
        <v>45984.219265277781</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45984.219265277781</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45984.219265277781</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45984.219265277781</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45984.219265277781</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45984.219265277781</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45984.219265277781</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45984.219265277781</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45984.219265277781</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45984.219265277781</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45984.219265277781</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45984.219265277781</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45984.219265277781</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45984.219265277781</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45984.219265277781</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45984.219265277781</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45984.219265277781</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45984.219265277781</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45984.219265277781</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45984.219265277781</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45984.219265277781</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45984.219265277781</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45984.219265277781</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45984.219265277781</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45984.219265277781</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45984.219265277781</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45984.219265277781</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45984.219265277781</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45984.219265277781</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45984.219265277781</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45984.219265277781</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45984.219265277781</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45984.219265277781</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45984.219265277781</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45984.219265277781</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45984.219265277781</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45984.219265277781</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45984.219265277781</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45984.219265277781</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45984.219265277781</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45984.219265277781</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45984.219265277781</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ref="G384:G429" ca="1" si="7">IFERROR(NOW()-F384,"")</f>
        <v>45984.219265277781</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7"/>
        <v>45984.219265277781</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7"/>
        <v>45984.219265277781</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7"/>
        <v>45984.219265277781</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7"/>
        <v>45984.219265277781</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7"/>
        <v>45984.219265277781</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7"/>
        <v>45984.219265277781</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7"/>
        <v>45984.219265277781</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7"/>
        <v>45984.219265277781</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7"/>
        <v>45984.219265277781</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7"/>
        <v>45984.219265277781</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7"/>
        <v>45984.219265277781</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7"/>
        <v>45984.219265277781</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7"/>
        <v>45984.219265277781</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7"/>
        <v>45984.219265277781</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7"/>
        <v>45984.219265277781</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7"/>
        <v>45984.219265277781</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7"/>
        <v>45984.219265277781</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7"/>
        <v>45984.219265277781</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7"/>
        <v>45984.219265277781</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7"/>
        <v>45984.219265277781</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7"/>
        <v>45984.219265277781</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7"/>
        <v>45984.219265277781</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7"/>
        <v>45984.219265277781</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7"/>
        <v>45984.219265277781</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7"/>
        <v>45984.219265277781</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7"/>
        <v>45984.219265277781</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7"/>
        <v>45984.219265277781</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7"/>
        <v>45984.219265277781</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7"/>
        <v>45984.219265277781</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7"/>
        <v>45984.219265277781</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7"/>
        <v>45984.219265277781</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7"/>
        <v>45984.219265277781</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7"/>
        <v>45984.219265277781</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7"/>
        <v>45984.219265277781</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45984.219265277781</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45984.219265277781</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45984.219265277781</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45984.219265277781</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45984.219265277781</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45984.219265277781</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45984.219265277781</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45984.219265277781</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45984.219265277781</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45984.219265277781</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45984.219265277781</v>
      </c>
      <c r="H429" s="95"/>
      <c r="I429" s="113" t="str">
        <f>IFERROR(VLOOKUP(D429,DB!A:F,6,0),"")</f>
        <v/>
      </c>
      <c r="J429" s="113" t="str">
        <f>IFERROR(VLOOKUP(D429,DB!A:G,7,0),"")</f>
        <v/>
      </c>
      <c r="K429" s="97"/>
      <c r="L429" s="91" t="str">
        <f>IFERROR(VLOOKUP(D429,DB!A:I,9,0),"")</f>
        <v/>
      </c>
    </row>
  </sheetData>
  <dataValidations count="2">
    <dataValidation allowBlank="1" showInputMessage="1" showErrorMessage="1" sqref="E1" xr:uid="{A4F81451-56CC-4543-9497-104C4E44EE4B}"/>
    <dataValidation type="list" allowBlank="1" showInputMessage="1" showErrorMessage="1" sqref="E2:E42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96"/>
  <sheetViews>
    <sheetView workbookViewId="0">
      <selection activeCell="K21" sqref="K21"/>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39114</v>
      </c>
      <c r="B2" s="37" t="str">
        <f>IFERROR(VLOOKUP(D2,DB!A:K,11,0),"")</f>
        <v>R5</v>
      </c>
      <c r="C2" s="37">
        <v>3</v>
      </c>
      <c r="D2" s="106" t="s">
        <v>36011</v>
      </c>
      <c r="E2" s="37" t="s">
        <v>39021</v>
      </c>
      <c r="F2" s="38">
        <v>45891.832060185188</v>
      </c>
      <c r="G2" s="108">
        <f ca="1">IFERROR(NOW()-F2,"")</f>
        <v>92.387205092592922</v>
      </c>
      <c r="H2" s="38">
        <v>45891.790393518517</v>
      </c>
      <c r="I2" s="37" t="str">
        <f>IFERROR(VLOOKUP(D2,DB!A:F,6,0),"")</f>
        <v>Generator-SG</v>
      </c>
      <c r="J2" s="37" t="str">
        <f>IFERROR(VLOOKUP(D2,DB!A:G,7,0),"")</f>
        <v>Vandalized</v>
      </c>
      <c r="K2" s="37" t="s">
        <v>39115</v>
      </c>
      <c r="L2" s="37" t="str">
        <f>IFERROR(VLOOKUP(D2,DB!A:I,9,0),"")</f>
        <v>Latis</v>
      </c>
      <c r="M2" s="105"/>
    </row>
    <row r="3" spans="1:13" ht="30">
      <c r="A3" s="37" t="s">
        <v>39116</v>
      </c>
      <c r="B3" s="37" t="str">
        <f>IFERROR(VLOOKUP(D3,DB!A:K,11,0),"")</f>
        <v>R5</v>
      </c>
      <c r="C3" s="37">
        <v>1</v>
      </c>
      <c r="D3" s="37" t="s">
        <v>33268</v>
      </c>
      <c r="E3" s="37" t="s">
        <v>39100</v>
      </c>
      <c r="F3" s="38">
        <v>45926.188877314817</v>
      </c>
      <c r="G3" s="108">
        <f t="shared" ref="G3" ca="1" si="0">IFERROR(NOW()-F3,"")</f>
        <v>58.030387962964596</v>
      </c>
      <c r="H3" s="38">
        <v>45926.158159722225</v>
      </c>
      <c r="I3" s="37" t="str">
        <f>IFERROR(VLOOKUP(D3,DB!A:F,6,0),"")</f>
        <v>SCECO</v>
      </c>
      <c r="J3" s="37" t="str">
        <f>IFERROR(VLOOKUP(D3,DB!A:G,7,0),"")</f>
        <v>Good</v>
      </c>
      <c r="K3" s="37" t="s">
        <v>39117</v>
      </c>
      <c r="L3" s="37" t="str">
        <f>IFERROR(VLOOKUP(D3,DB!A:I,9,0),"")</f>
        <v>Latis</v>
      </c>
      <c r="M3" s="105"/>
    </row>
    <row r="4" spans="1:13" ht="48" customHeight="1">
      <c r="A4" s="109" t="s">
        <v>39118</v>
      </c>
      <c r="B4" s="109" t="str">
        <f>IFERROR(VLOOKUP(D4,DB!A:K,11,0),"")</f>
        <v>R5</v>
      </c>
      <c r="C4" s="109">
        <v>1</v>
      </c>
      <c r="D4" s="109" t="s">
        <v>34758</v>
      </c>
      <c r="E4" s="109" t="s">
        <v>39100</v>
      </c>
      <c r="F4" s="110">
        <v>45948.661111111112</v>
      </c>
      <c r="G4" s="111">
        <f t="shared" ref="G4" ca="1" si="1">IFERROR(NOW()-F4,"")</f>
        <v>35.558154166668828</v>
      </c>
      <c r="H4" s="110">
        <v>45948.661111111112</v>
      </c>
      <c r="I4" s="109" t="str">
        <f>IFERROR(VLOOKUP(D4,DB!A:F,6,0),"")</f>
        <v>SCECO</v>
      </c>
      <c r="J4" s="109" t="str">
        <f>IFERROR(VLOOKUP(D4,DB!A:G,7,0),"")</f>
        <v>Dead</v>
      </c>
      <c r="K4" s="109" t="s">
        <v>39119</v>
      </c>
      <c r="L4" s="109" t="str">
        <f>IFERROR(VLOOKUP(D4,DB!A:I,9,0),"")</f>
        <v>Latis</v>
      </c>
    </row>
    <row r="5" spans="1:13" s="105" customFormat="1">
      <c r="A5" s="109" t="s">
        <v>39120</v>
      </c>
      <c r="B5" s="109" t="str">
        <f>IFERROR(VLOOKUP(D5,DB!A:K,11,0),"")</f>
        <v>R5</v>
      </c>
      <c r="C5" s="109">
        <v>1</v>
      </c>
      <c r="D5" s="109" t="s">
        <v>33371</v>
      </c>
      <c r="E5" s="109" t="s">
        <v>39021</v>
      </c>
      <c r="F5" s="128">
        <v>45977.514803240738</v>
      </c>
      <c r="G5" s="111">
        <f ca="1">IFERROR(NOW()-F5,"")</f>
        <v>6.7044620370434131</v>
      </c>
      <c r="H5" s="128">
        <v>45977.468807870369</v>
      </c>
      <c r="I5" s="109" t="str">
        <f>IFERROR(VLOOKUP(D5,DB!A:F,6,0),"")</f>
        <v>SCECO</v>
      </c>
      <c r="J5" s="109" t="str">
        <f>IFERROR(VLOOKUP(D5,DB!A:G,7,0),"")</f>
        <v>Weak</v>
      </c>
      <c r="K5" s="109" t="s">
        <v>39121</v>
      </c>
      <c r="L5" s="109" t="str">
        <f>IFERROR(VLOOKUP(D5,DB!A:I,9,0),"")</f>
        <v>Latis</v>
      </c>
    </row>
    <row r="6" spans="1:13" ht="30.75">
      <c r="A6" s="109" t="s">
        <v>39122</v>
      </c>
      <c r="B6" s="109" t="str">
        <f>IFERROR(VLOOKUP(D6,DB!A:K,11,0),"")</f>
        <v>R5</v>
      </c>
      <c r="C6" s="109">
        <v>1</v>
      </c>
      <c r="D6" s="109" t="s">
        <v>36518</v>
      </c>
      <c r="E6" s="109" t="s">
        <v>39021</v>
      </c>
      <c r="F6" s="128">
        <v>45981.373298611114</v>
      </c>
      <c r="G6" s="111">
        <f ca="1">IFERROR(NOW()-F6,"")</f>
        <v>2.845966666667664</v>
      </c>
      <c r="H6" s="128">
        <v>45981.360798611109</v>
      </c>
      <c r="I6" s="109" t="str">
        <f>IFERROR(VLOOKUP(D6,DB!A:F,6,0),"")</f>
        <v>SCECO</v>
      </c>
      <c r="J6" s="109" t="str">
        <f>IFERROR(VLOOKUP(D6,DB!A:G,7,0),"")</f>
        <v>Dead</v>
      </c>
      <c r="K6" s="109" t="s">
        <v>39123</v>
      </c>
      <c r="L6" s="109" t="str">
        <f>IFERROR(VLOOKUP(D6,DB!A:I,9,0),"")</f>
        <v>Latis</v>
      </c>
    </row>
    <row r="7" spans="1:13">
      <c r="A7" s="109" t="s">
        <v>39124</v>
      </c>
      <c r="B7" s="109" t="str">
        <f>IFERROR(VLOOKUP(D7,DB!A:K,11,0),"")</f>
        <v>R5</v>
      </c>
      <c r="C7" s="109">
        <v>1</v>
      </c>
      <c r="D7" s="109" t="s">
        <v>15237</v>
      </c>
      <c r="E7" s="109" t="s">
        <v>39021</v>
      </c>
      <c r="F7" s="109" t="s">
        <v>39125</v>
      </c>
      <c r="G7" s="111" t="str">
        <f ca="1">IFERROR(NOW()-F7,"")</f>
        <v/>
      </c>
      <c r="H7" s="128">
        <v>45983.834201388891</v>
      </c>
      <c r="I7" s="109" t="str">
        <f>IFERROR(VLOOKUP(D7,DB!A:F,6,0),"")</f>
        <v>SCECO</v>
      </c>
      <c r="J7" s="109" t="str">
        <f>IFERROR(VLOOKUP(D7,DB!A:G,7,0),"")</f>
        <v>Dead</v>
      </c>
      <c r="K7" s="109" t="s">
        <v>39126</v>
      </c>
      <c r="L7" s="109" t="str">
        <f>IFERROR(VLOOKUP(D7,DB!A:I,9,0),"")</f>
        <v>Latis</v>
      </c>
    </row>
    <row r="8" spans="1:13">
      <c r="A8" s="109" t="s">
        <v>39127</v>
      </c>
      <c r="B8" s="109" t="str">
        <f>IFERROR(VLOOKUP(D8,DB!A:K,11,0),"")</f>
        <v>R5</v>
      </c>
      <c r="C8" s="109">
        <v>1</v>
      </c>
      <c r="D8" s="109" t="s">
        <v>33303</v>
      </c>
      <c r="E8" s="109" t="s">
        <v>39021</v>
      </c>
      <c r="F8" s="109" t="s">
        <v>39125</v>
      </c>
      <c r="G8" s="111" t="str">
        <f ca="1">IFERROR(NOW()-F8,"")</f>
        <v/>
      </c>
      <c r="H8" s="128">
        <v>45984.140601851854</v>
      </c>
      <c r="I8" s="109" t="str">
        <f>IFERROR(VLOOKUP(D8,DB!A:F,6,0),"")</f>
        <v>SCECO</v>
      </c>
      <c r="J8" s="109" t="str">
        <f>IFERROR(VLOOKUP(D8,DB!A:G,7,0),"")</f>
        <v>Dead</v>
      </c>
      <c r="K8" s="109" t="s">
        <v>39128</v>
      </c>
      <c r="L8" s="109" t="str">
        <f>IFERROR(VLOOKUP(D8,DB!A:I,9,0),"")</f>
        <v>Latis</v>
      </c>
    </row>
    <row r="9" spans="1:13">
      <c r="A9" s="109"/>
      <c r="B9" s="109" t="str">
        <f>IFERROR(VLOOKUP(D9,DB!A:K,11,0),"")</f>
        <v/>
      </c>
      <c r="C9" s="109"/>
      <c r="D9" s="109"/>
      <c r="E9" s="109"/>
      <c r="F9" s="109"/>
      <c r="G9" s="111">
        <f ca="1">IFERROR(NOW()-F9,"")</f>
        <v>45984.219265277781</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45984.219265277781</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45984.219265277781</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45984.219265277781</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45984.219265277781</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45984.219265277781</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45984.219265277781</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45984.219265277781</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45984.219265277781</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45984.219265277781</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45984.219265277781</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45984.219265277781</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45984.219265277781</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45984.219265277781</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45984.219265277781</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45984.219265277781</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45984.219265277781</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45984.219265277781</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45984.219265277781</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45984.219265277781</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45984.219265277781</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45984.219265277781</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45984.219265277781</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45984.219265277781</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45984.219265277781</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45984.219265277781</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45984.219265277781</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45984.219265277781</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45984.219265277781</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45984.219265277781</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45984.219265277781</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45984.219265277781</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45984.219265277781</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45984.219265277781</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45984.219265277781</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45984.219265277781</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45984.219265277781</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45984.219265277781</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45984.219265277781</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45984.219265277781</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45984.219265277781</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45984.219265277781</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45984.219265277781</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45984.219265277781</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45984.219265277781</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45984.219265277781</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45984.219265277781</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45984.219265277781</v>
      </c>
      <c r="H56" s="109"/>
      <c r="I56" s="109" t="str">
        <f>IFERROR(VLOOKUP(D56,DB!A:F,6,0),"")</f>
        <v/>
      </c>
      <c r="J56" s="109" t="str">
        <f>IFERROR(VLOOKUP(D56,DB!A:G,7,0),"")</f>
        <v/>
      </c>
      <c r="K56" s="109"/>
      <c r="L56" s="109" t="str">
        <f>IFERROR(VLOOKUP(D56,DB!A:I,9,0),"")</f>
        <v/>
      </c>
    </row>
    <row r="57" spans="1:12">
      <c r="A57" s="131"/>
      <c r="B57" s="131" t="str">
        <f>IFERROR(VLOOKUP(D57,DB!A:K,11,0),"")</f>
        <v/>
      </c>
      <c r="C57" s="131"/>
      <c r="D57" s="131"/>
      <c r="E57" s="131"/>
      <c r="F57" s="132"/>
      <c r="G57" s="111">
        <f ca="1">IFERROR(NOW()-F57,"")</f>
        <v>45984.219265277781</v>
      </c>
      <c r="H57" s="132"/>
      <c r="I57" s="131" t="str">
        <f>IFERROR(VLOOKUP(D57,DB!A:F,6,0),"")</f>
        <v/>
      </c>
      <c r="J57" s="131" t="str">
        <f>IFERROR(VLOOKUP(D57,DB!A:G,7,0),"")</f>
        <v/>
      </c>
      <c r="K57" s="131"/>
      <c r="L57" s="131" t="str">
        <f>IFERROR(VLOOKUP(D57,DB!A:I,9,0),"")</f>
        <v/>
      </c>
    </row>
    <row r="58" spans="1:12">
      <c r="A58" s="131"/>
      <c r="B58" s="131" t="str">
        <f>IFERROR(VLOOKUP(D58,DB!A:K,11,0),"")</f>
        <v/>
      </c>
      <c r="C58" s="131"/>
      <c r="D58" s="131"/>
      <c r="E58" s="131"/>
      <c r="F58" s="132"/>
      <c r="G58" s="111">
        <f ca="1">IFERROR(NOW()-F58,"")</f>
        <v>45984.219265277781</v>
      </c>
      <c r="H58" s="132"/>
      <c r="I58" s="131" t="str">
        <f>IFERROR(VLOOKUP(D58,DB!A:F,6,0),"")</f>
        <v/>
      </c>
      <c r="J58" s="131" t="str">
        <f>IFERROR(VLOOKUP(D58,DB!A:G,7,0),"")</f>
        <v/>
      </c>
      <c r="K58" s="131"/>
      <c r="L58" s="131" t="str">
        <f>IFERROR(VLOOKUP(D58,DB!A:I,9,0),"")</f>
        <v/>
      </c>
    </row>
    <row r="59" spans="1:12">
      <c r="A59" s="131"/>
      <c r="B59" s="131" t="str">
        <f>IFERROR(VLOOKUP(D59,DB!A:K,11,0),"")</f>
        <v/>
      </c>
      <c r="C59" s="131"/>
      <c r="D59" s="131"/>
      <c r="E59" s="131"/>
      <c r="F59" s="132"/>
      <c r="G59" s="111">
        <f ca="1">IFERROR(NOW()-F59,"")</f>
        <v>45984.219265277781</v>
      </c>
      <c r="H59" s="132"/>
      <c r="I59" s="131" t="str">
        <f>IFERROR(VLOOKUP(D59,DB!A:F,6,0),"")</f>
        <v/>
      </c>
      <c r="J59" s="131" t="str">
        <f>IFERROR(VLOOKUP(D59,DB!A:G,7,0),"")</f>
        <v/>
      </c>
      <c r="K59" s="131"/>
      <c r="L59" s="131" t="str">
        <f>IFERROR(VLOOKUP(D59,DB!A:I,9,0),"")</f>
        <v/>
      </c>
    </row>
    <row r="60" spans="1:12">
      <c r="A60" s="131"/>
      <c r="B60" s="131" t="str">
        <f>IFERROR(VLOOKUP(D60,DB!A:K,11,0),"")</f>
        <v/>
      </c>
      <c r="C60" s="131"/>
      <c r="D60" s="131"/>
      <c r="E60" s="131"/>
      <c r="F60" s="132"/>
      <c r="G60" s="111">
        <f ca="1">IFERROR(NOW()-F60,"")</f>
        <v>45984.219265277781</v>
      </c>
      <c r="H60" s="132"/>
      <c r="I60" s="131" t="str">
        <f>IFERROR(VLOOKUP(D60,DB!A:F,6,0),"")</f>
        <v/>
      </c>
      <c r="J60" s="131" t="str">
        <f>IFERROR(VLOOKUP(D60,DB!A:G,7,0),"")</f>
        <v/>
      </c>
      <c r="K60" s="131"/>
      <c r="L60" s="131" t="str">
        <f>IFERROR(VLOOKUP(D60,DB!A:I,9,0),"")</f>
        <v/>
      </c>
    </row>
    <row r="61" spans="1:12">
      <c r="A61" s="131"/>
      <c r="B61" s="131" t="str">
        <f>IFERROR(VLOOKUP(D61,DB!A:K,11,0),"")</f>
        <v/>
      </c>
      <c r="C61" s="131"/>
      <c r="D61" s="131"/>
      <c r="E61" s="131"/>
      <c r="F61" s="132"/>
      <c r="G61" s="111">
        <f ca="1">IFERROR(NOW()-F61,"")</f>
        <v>45984.219265277781</v>
      </c>
      <c r="H61" s="132"/>
      <c r="I61" s="131" t="str">
        <f>IFERROR(VLOOKUP(D61,DB!A:F,6,0),"")</f>
        <v/>
      </c>
      <c r="J61" s="131" t="str">
        <f>IFERROR(VLOOKUP(D61,DB!A:G,7,0),"")</f>
        <v/>
      </c>
      <c r="K61" s="131"/>
      <c r="L61" s="131" t="str">
        <f>IFERROR(VLOOKUP(D61,DB!A:I,9,0),"")</f>
        <v/>
      </c>
    </row>
    <row r="62" spans="1:12">
      <c r="A62" s="131"/>
      <c r="B62" s="131" t="str">
        <f>IFERROR(VLOOKUP(D62,DB!A:K,11,0),"")</f>
        <v/>
      </c>
      <c r="C62" s="131"/>
      <c r="D62" s="131"/>
      <c r="E62" s="131"/>
      <c r="F62" s="132"/>
      <c r="G62" s="111">
        <f ca="1">IFERROR(NOW()-F62,"")</f>
        <v>45984.219265277781</v>
      </c>
      <c r="H62" s="132"/>
      <c r="I62" s="131" t="str">
        <f>IFERROR(VLOOKUP(D62,DB!A:F,6,0),"")</f>
        <v/>
      </c>
      <c r="J62" s="131" t="str">
        <f>IFERROR(VLOOKUP(D62,DB!A:G,7,0),"")</f>
        <v/>
      </c>
      <c r="K62" s="131"/>
      <c r="L62" s="131" t="str">
        <f>IFERROR(VLOOKUP(D62,DB!A:I,9,0),"")</f>
        <v/>
      </c>
    </row>
    <row r="63" spans="1:12">
      <c r="A63" s="131"/>
      <c r="B63" s="131" t="str">
        <f>IFERROR(VLOOKUP(D63,DB!A:K,11,0),"")</f>
        <v/>
      </c>
      <c r="C63" s="131"/>
      <c r="D63" s="131"/>
      <c r="E63" s="131"/>
      <c r="F63" s="132"/>
      <c r="G63" s="111">
        <f ca="1">IFERROR(NOW()-F63,"")</f>
        <v>45984.219265277781</v>
      </c>
      <c r="H63" s="132"/>
      <c r="I63" s="131" t="str">
        <f>IFERROR(VLOOKUP(D63,DB!A:F,6,0),"")</f>
        <v/>
      </c>
      <c r="J63" s="131" t="str">
        <f>IFERROR(VLOOKUP(D63,DB!A:G,7,0),"")</f>
        <v/>
      </c>
      <c r="K63" s="131"/>
      <c r="L63" s="131" t="str">
        <f>IFERROR(VLOOKUP(D63,DB!A:I,9,0),"")</f>
        <v/>
      </c>
    </row>
    <row r="64" spans="1:12">
      <c r="A64" s="131"/>
      <c r="B64" s="131" t="str">
        <f>IFERROR(VLOOKUP(D64,DB!A:K,11,0),"")</f>
        <v/>
      </c>
      <c r="C64" s="131"/>
      <c r="D64" s="131"/>
      <c r="E64" s="131"/>
      <c r="F64" s="132"/>
      <c r="G64" s="111">
        <f ca="1">IFERROR(NOW()-F64,"")</f>
        <v>45984.219265277781</v>
      </c>
      <c r="H64" s="132"/>
      <c r="I64" s="131" t="str">
        <f>IFERROR(VLOOKUP(D64,DB!A:F,6,0),"")</f>
        <v/>
      </c>
      <c r="J64" s="131" t="str">
        <f>IFERROR(VLOOKUP(D64,DB!A:G,7,0),"")</f>
        <v/>
      </c>
      <c r="K64" s="131"/>
      <c r="L64" s="131" t="str">
        <f>IFERROR(VLOOKUP(D64,DB!A:I,9,0),"")</f>
        <v/>
      </c>
    </row>
    <row r="65" spans="1:12">
      <c r="A65" s="131"/>
      <c r="B65" s="131" t="str">
        <f>IFERROR(VLOOKUP(D65,DB!A:K,11,0),"")</f>
        <v/>
      </c>
      <c r="C65" s="131"/>
      <c r="D65" s="131"/>
      <c r="E65" s="131"/>
      <c r="F65" s="132"/>
      <c r="G65" s="111">
        <f ca="1">IFERROR(NOW()-F65,"")</f>
        <v>45984.219265277781</v>
      </c>
      <c r="H65" s="132"/>
      <c r="I65" s="131" t="str">
        <f>IFERROR(VLOOKUP(D65,DB!A:F,6,0),"")</f>
        <v/>
      </c>
      <c r="J65" s="131" t="str">
        <f>IFERROR(VLOOKUP(D65,DB!A:G,7,0),"")</f>
        <v/>
      </c>
      <c r="K65" s="131"/>
      <c r="L65" s="131" t="str">
        <f>IFERROR(VLOOKUP(D65,DB!A:I,9,0),"")</f>
        <v/>
      </c>
    </row>
    <row r="66" spans="1:12">
      <c r="A66" s="131"/>
      <c r="B66" s="131" t="str">
        <f>IFERROR(VLOOKUP(D66,DB!A:K,11,0),"")</f>
        <v/>
      </c>
      <c r="C66" s="131"/>
      <c r="D66" s="131"/>
      <c r="E66" s="131"/>
      <c r="F66" s="132"/>
      <c r="G66" s="111">
        <f ca="1">IFERROR(NOW()-F66,"")</f>
        <v>45984.219265277781</v>
      </c>
      <c r="H66" s="132"/>
      <c r="I66" s="131" t="str">
        <f>IFERROR(VLOOKUP(D66,DB!A:F,6,0),"")</f>
        <v/>
      </c>
      <c r="J66" s="131" t="str">
        <f>IFERROR(VLOOKUP(D66,DB!A:G,7,0),"")</f>
        <v/>
      </c>
      <c r="K66" s="131"/>
      <c r="L66" s="131" t="str">
        <f>IFERROR(VLOOKUP(D66,DB!A:I,9,0),"")</f>
        <v/>
      </c>
    </row>
    <row r="67" spans="1:12">
      <c r="A67" s="131"/>
      <c r="B67" s="131" t="str">
        <f>IFERROR(VLOOKUP(D67,DB!A:K,11,0),"")</f>
        <v/>
      </c>
      <c r="C67" s="131"/>
      <c r="D67" s="131"/>
      <c r="E67" s="131"/>
      <c r="F67" s="132"/>
      <c r="G67" s="111">
        <f ca="1">IFERROR(NOW()-F67,"")</f>
        <v>45984.219265277781</v>
      </c>
      <c r="H67" s="132"/>
      <c r="I67" s="131" t="str">
        <f>IFERROR(VLOOKUP(D67,DB!A:F,6,0),"")</f>
        <v/>
      </c>
      <c r="J67" s="131" t="str">
        <f>IFERROR(VLOOKUP(D67,DB!A:G,7,0),"")</f>
        <v/>
      </c>
      <c r="K67" s="131"/>
      <c r="L67" s="131" t="str">
        <f>IFERROR(VLOOKUP(D67,DB!A:I,9,0),"")</f>
        <v/>
      </c>
    </row>
    <row r="68" spans="1:12">
      <c r="A68" s="131"/>
      <c r="B68" s="131" t="str">
        <f>IFERROR(VLOOKUP(D68,DB!A:K,11,0),"")</f>
        <v/>
      </c>
      <c r="C68" s="131"/>
      <c r="D68" s="131"/>
      <c r="E68" s="131"/>
      <c r="F68" s="132"/>
      <c r="G68" s="111">
        <f ca="1">IFERROR(NOW()-F68,"")</f>
        <v>45984.219265277781</v>
      </c>
      <c r="H68" s="132"/>
      <c r="I68" s="131" t="str">
        <f>IFERROR(VLOOKUP(D68,DB!A:F,6,0),"")</f>
        <v/>
      </c>
      <c r="J68" s="131" t="str">
        <f>IFERROR(VLOOKUP(D68,DB!A:G,7,0),"")</f>
        <v/>
      </c>
      <c r="K68" s="131"/>
      <c r="L68" s="131" t="str">
        <f>IFERROR(VLOOKUP(D68,DB!A:I,9,0),"")</f>
        <v/>
      </c>
    </row>
    <row r="69" spans="1:12">
      <c r="A69" s="131"/>
      <c r="B69" s="131" t="str">
        <f>IFERROR(VLOOKUP(D69,DB!A:K,11,0),"")</f>
        <v/>
      </c>
      <c r="C69" s="131"/>
      <c r="D69" s="131"/>
      <c r="E69" s="131"/>
      <c r="F69" s="132"/>
      <c r="G69" s="111">
        <f ca="1">IFERROR(NOW()-F69,"")</f>
        <v>45984.219265277781</v>
      </c>
      <c r="H69" s="132"/>
      <c r="I69" s="131" t="str">
        <f>IFERROR(VLOOKUP(D69,DB!A:F,6,0),"")</f>
        <v/>
      </c>
      <c r="J69" s="131" t="str">
        <f>IFERROR(VLOOKUP(D69,DB!A:G,7,0),"")</f>
        <v/>
      </c>
      <c r="K69" s="131"/>
      <c r="L69" s="131" t="str">
        <f>IFERROR(VLOOKUP(D69,DB!A:I,9,0),"")</f>
        <v/>
      </c>
    </row>
    <row r="70" spans="1:12">
      <c r="A70" s="131"/>
      <c r="B70" s="131" t="str">
        <f>IFERROR(VLOOKUP(D70,DB!A:K,11,0),"")</f>
        <v/>
      </c>
      <c r="C70" s="131"/>
      <c r="D70" s="131"/>
      <c r="E70" s="131"/>
      <c r="F70" s="132"/>
      <c r="G70" s="111">
        <f ca="1">IFERROR(NOW()-F70,"")</f>
        <v>45984.219265277781</v>
      </c>
      <c r="H70" s="132"/>
      <c r="I70" s="131" t="str">
        <f>IFERROR(VLOOKUP(D70,DB!A:F,6,0),"")</f>
        <v/>
      </c>
      <c r="J70" s="131" t="str">
        <f>IFERROR(VLOOKUP(D70,DB!A:G,7,0),"")</f>
        <v/>
      </c>
      <c r="K70" s="131"/>
      <c r="L70" s="131" t="str">
        <f>IFERROR(VLOOKUP(D70,DB!A:I,9,0),"")</f>
        <v/>
      </c>
    </row>
    <row r="71" spans="1:12">
      <c r="A71" s="131"/>
      <c r="B71" s="131" t="str">
        <f>IFERROR(VLOOKUP(D71,DB!A:K,11,0),"")</f>
        <v/>
      </c>
      <c r="C71" s="131"/>
      <c r="D71" s="131"/>
      <c r="E71" s="131"/>
      <c r="F71" s="132"/>
      <c r="G71" s="111">
        <f ca="1">IFERROR(NOW()-F71,"")</f>
        <v>45984.219265277781</v>
      </c>
      <c r="H71" s="132"/>
      <c r="I71" s="131" t="str">
        <f>IFERROR(VLOOKUP(D71,DB!A:F,6,0),"")</f>
        <v/>
      </c>
      <c r="J71" s="131" t="str">
        <f>IFERROR(VLOOKUP(D71,DB!A:G,7,0),"")</f>
        <v/>
      </c>
      <c r="K71" s="131"/>
      <c r="L71" s="131" t="str">
        <f>IFERROR(VLOOKUP(D71,DB!A:I,9,0),"")</f>
        <v/>
      </c>
    </row>
    <row r="72" spans="1:12">
      <c r="A72" s="131"/>
      <c r="B72" s="131" t="str">
        <f>IFERROR(VLOOKUP(D72,DB!A:K,11,0),"")</f>
        <v/>
      </c>
      <c r="C72" s="131"/>
      <c r="D72" s="131"/>
      <c r="E72" s="131"/>
      <c r="F72" s="132"/>
      <c r="G72" s="111">
        <f ca="1">IFERROR(NOW()-F72,"")</f>
        <v>45984.219265277781</v>
      </c>
      <c r="H72" s="132"/>
      <c r="I72" s="131" t="str">
        <f>IFERROR(VLOOKUP(D72,DB!A:F,6,0),"")</f>
        <v/>
      </c>
      <c r="J72" s="131" t="str">
        <f>IFERROR(VLOOKUP(D72,DB!A:G,7,0),"")</f>
        <v/>
      </c>
      <c r="K72" s="131"/>
      <c r="L72" s="131" t="str">
        <f>IFERROR(VLOOKUP(D72,DB!A:I,9,0),"")</f>
        <v/>
      </c>
    </row>
    <row r="73" spans="1:12">
      <c r="A73" s="131"/>
      <c r="B73" s="131" t="str">
        <f>IFERROR(VLOOKUP(D73,DB!A:K,11,0),"")</f>
        <v/>
      </c>
      <c r="C73" s="131"/>
      <c r="D73" s="131"/>
      <c r="E73" s="131"/>
      <c r="F73" s="132"/>
      <c r="G73" s="111">
        <f ca="1">IFERROR(NOW()-F73,"")</f>
        <v>45984.219265277781</v>
      </c>
      <c r="H73" s="132"/>
      <c r="I73" s="131" t="str">
        <f>IFERROR(VLOOKUP(D73,DB!A:F,6,0),"")</f>
        <v/>
      </c>
      <c r="J73" s="131" t="str">
        <f>IFERROR(VLOOKUP(D73,DB!A:G,7,0),"")</f>
        <v/>
      </c>
      <c r="K73" s="131"/>
      <c r="L73" s="131" t="str">
        <f>IFERROR(VLOOKUP(D73,DB!A:I,9,0),"")</f>
        <v/>
      </c>
    </row>
    <row r="74" spans="1:12">
      <c r="A74" s="131"/>
      <c r="B74" s="131" t="str">
        <f>IFERROR(VLOOKUP(D74,DB!A:K,11,0),"")</f>
        <v/>
      </c>
      <c r="C74" s="131"/>
      <c r="D74" s="131"/>
      <c r="E74" s="131"/>
      <c r="F74" s="132"/>
      <c r="G74" s="111">
        <f ca="1">IFERROR(NOW()-F74,"")</f>
        <v>45984.219265277781</v>
      </c>
      <c r="H74" s="132"/>
      <c r="I74" s="131" t="str">
        <f>IFERROR(VLOOKUP(D74,DB!A:F,6,0),"")</f>
        <v/>
      </c>
      <c r="J74" s="131" t="str">
        <f>IFERROR(VLOOKUP(D74,DB!A:G,7,0),"")</f>
        <v/>
      </c>
      <c r="K74" s="131"/>
      <c r="L74" s="131" t="str">
        <f>IFERROR(VLOOKUP(D74,DB!A:I,9,0),"")</f>
        <v/>
      </c>
    </row>
    <row r="75" spans="1:12">
      <c r="A75" s="131"/>
      <c r="B75" s="131" t="str">
        <f>IFERROR(VLOOKUP(D75,DB!A:K,11,0),"")</f>
        <v/>
      </c>
      <c r="C75" s="131"/>
      <c r="D75" s="131"/>
      <c r="E75" s="131"/>
      <c r="F75" s="132"/>
      <c r="G75" s="111">
        <f ca="1">IFERROR(NOW()-F75,"")</f>
        <v>45984.219265277781</v>
      </c>
      <c r="H75" s="132"/>
      <c r="I75" s="131" t="str">
        <f>IFERROR(VLOOKUP(D75,DB!A:F,6,0),"")</f>
        <v/>
      </c>
      <c r="J75" s="131" t="str">
        <f>IFERROR(VLOOKUP(D75,DB!A:G,7,0),"")</f>
        <v/>
      </c>
      <c r="K75" s="131"/>
      <c r="L75" s="131" t="str">
        <f>IFERROR(VLOOKUP(D75,DB!A:I,9,0),"")</f>
        <v/>
      </c>
    </row>
    <row r="76" spans="1:12">
      <c r="A76" s="131"/>
      <c r="B76" s="131" t="str">
        <f>IFERROR(VLOOKUP(D76,DB!A:K,11,0),"")</f>
        <v/>
      </c>
      <c r="C76" s="131"/>
      <c r="D76" s="131"/>
      <c r="E76" s="131"/>
      <c r="F76" s="132"/>
      <c r="G76" s="111">
        <f ca="1">IFERROR(NOW()-F76,"")</f>
        <v>45984.219265277781</v>
      </c>
      <c r="H76" s="132"/>
      <c r="I76" s="131" t="str">
        <f>IFERROR(VLOOKUP(D76,DB!A:F,6,0),"")</f>
        <v/>
      </c>
      <c r="J76" s="131" t="str">
        <f>IFERROR(VLOOKUP(D76,DB!A:G,7,0),"")</f>
        <v/>
      </c>
      <c r="K76" s="131"/>
      <c r="L76" s="131" t="str">
        <f>IFERROR(VLOOKUP(D76,DB!A:I,9,0),"")</f>
        <v/>
      </c>
    </row>
    <row r="77" spans="1:12">
      <c r="A77" s="131"/>
      <c r="B77" s="131" t="str">
        <f>IFERROR(VLOOKUP(D77,DB!A:K,11,0),"")</f>
        <v/>
      </c>
      <c r="C77" s="131"/>
      <c r="D77" s="131"/>
      <c r="E77" s="131"/>
      <c r="F77" s="132"/>
      <c r="G77" s="111">
        <f ca="1">IFERROR(NOW()-F77,"")</f>
        <v>45984.219265277781</v>
      </c>
      <c r="H77" s="132"/>
      <c r="I77" s="131" t="str">
        <f>IFERROR(VLOOKUP(D77,DB!A:F,6,0),"")</f>
        <v/>
      </c>
      <c r="J77" s="131" t="str">
        <f>IFERROR(VLOOKUP(D77,DB!A:G,7,0),"")</f>
        <v/>
      </c>
      <c r="K77" s="131"/>
      <c r="L77" s="131" t="str">
        <f>IFERROR(VLOOKUP(D77,DB!A:I,9,0),"")</f>
        <v/>
      </c>
    </row>
    <row r="78" spans="1:12">
      <c r="A78" s="131"/>
      <c r="B78" s="131" t="str">
        <f>IFERROR(VLOOKUP(D78,DB!A:K,11,0),"")</f>
        <v/>
      </c>
      <c r="C78" s="131"/>
      <c r="D78" s="131"/>
      <c r="E78" s="131"/>
      <c r="F78" s="132"/>
      <c r="G78" s="111">
        <f ca="1">IFERROR(NOW()-F78,"")</f>
        <v>45984.219265277781</v>
      </c>
      <c r="H78" s="132"/>
      <c r="I78" s="131" t="str">
        <f>IFERROR(VLOOKUP(D78,DB!A:F,6,0),"")</f>
        <v/>
      </c>
      <c r="J78" s="131" t="str">
        <f>IFERROR(VLOOKUP(D78,DB!A:G,7,0),"")</f>
        <v/>
      </c>
      <c r="K78" s="131"/>
      <c r="L78" s="131" t="str">
        <f>IFERROR(VLOOKUP(D78,DB!A:I,9,0),"")</f>
        <v/>
      </c>
    </row>
    <row r="79" spans="1:12">
      <c r="A79" s="131"/>
      <c r="B79" s="131" t="str">
        <f>IFERROR(VLOOKUP(D79,DB!A:K,11,0),"")</f>
        <v/>
      </c>
      <c r="C79" s="131"/>
      <c r="D79" s="131"/>
      <c r="E79" s="131"/>
      <c r="F79" s="132"/>
      <c r="G79" s="111">
        <f ca="1">IFERROR(NOW()-F79,"")</f>
        <v>45984.219265277781</v>
      </c>
      <c r="H79" s="132"/>
      <c r="I79" s="131" t="str">
        <f>IFERROR(VLOOKUP(D79,DB!A:F,6,0),"")</f>
        <v/>
      </c>
      <c r="J79" s="131" t="str">
        <f>IFERROR(VLOOKUP(D79,DB!A:G,7,0),"")</f>
        <v/>
      </c>
      <c r="K79" s="131"/>
      <c r="L79" s="131" t="str">
        <f>IFERROR(VLOOKUP(D79,DB!A:I,9,0),"")</f>
        <v/>
      </c>
    </row>
    <row r="80" spans="1:12">
      <c r="A80" s="131"/>
      <c r="B80" s="131" t="str">
        <f>IFERROR(VLOOKUP(D80,DB!A:K,11,0),"")</f>
        <v/>
      </c>
      <c r="C80" s="131"/>
      <c r="D80" s="131"/>
      <c r="E80" s="131"/>
      <c r="F80" s="132"/>
      <c r="G80" s="111">
        <f ca="1">IFERROR(NOW()-F80,"")</f>
        <v>45984.219265277781</v>
      </c>
      <c r="H80" s="132"/>
      <c r="I80" s="131" t="str">
        <f>IFERROR(VLOOKUP(D80,DB!A:F,6,0),"")</f>
        <v/>
      </c>
      <c r="J80" s="131" t="str">
        <f>IFERROR(VLOOKUP(D80,DB!A:G,7,0),"")</f>
        <v/>
      </c>
      <c r="K80" s="131"/>
      <c r="L80" s="131" t="str">
        <f>IFERROR(VLOOKUP(D80,DB!A:I,9,0),"")</f>
        <v/>
      </c>
    </row>
    <row r="81" spans="1:12">
      <c r="A81" s="131"/>
      <c r="B81" s="131" t="str">
        <f>IFERROR(VLOOKUP(D81,DB!A:K,11,0),"")</f>
        <v/>
      </c>
      <c r="C81" s="131"/>
      <c r="D81" s="131"/>
      <c r="E81" s="131"/>
      <c r="F81" s="132"/>
      <c r="G81" s="111">
        <f ca="1">IFERROR(NOW()-F81,"")</f>
        <v>45984.219265277781</v>
      </c>
      <c r="H81" s="132"/>
      <c r="I81" s="131" t="str">
        <f>IFERROR(VLOOKUP(D81,DB!A:F,6,0),"")</f>
        <v/>
      </c>
      <c r="J81" s="131" t="str">
        <f>IFERROR(VLOOKUP(D81,DB!A:G,7,0),"")</f>
        <v/>
      </c>
      <c r="K81" s="131"/>
      <c r="L81" s="131" t="str">
        <f>IFERROR(VLOOKUP(D81,DB!A:I,9,0),"")</f>
        <v/>
      </c>
    </row>
    <row r="82" spans="1:12">
      <c r="A82" s="131"/>
      <c r="B82" s="131" t="str">
        <f>IFERROR(VLOOKUP(D82,DB!A:K,11,0),"")</f>
        <v/>
      </c>
      <c r="C82" s="131"/>
      <c r="D82" s="131"/>
      <c r="E82" s="131"/>
      <c r="F82" s="132"/>
      <c r="G82" s="111">
        <f ca="1">IFERROR(NOW()-F82,"")</f>
        <v>45984.219265277781</v>
      </c>
      <c r="H82" s="132"/>
      <c r="I82" s="131" t="str">
        <f>IFERROR(VLOOKUP(D82,DB!A:F,6,0),"")</f>
        <v/>
      </c>
      <c r="J82" s="131" t="str">
        <f>IFERROR(VLOOKUP(D82,DB!A:G,7,0),"")</f>
        <v/>
      </c>
      <c r="K82" s="131"/>
      <c r="L82" s="131" t="str">
        <f>IFERROR(VLOOKUP(D82,DB!A:I,9,0),"")</f>
        <v/>
      </c>
    </row>
    <row r="83" spans="1:12">
      <c r="A83" s="131"/>
      <c r="B83" s="131" t="str">
        <f>IFERROR(VLOOKUP(D83,DB!A:K,11,0),"")</f>
        <v/>
      </c>
      <c r="C83" s="131"/>
      <c r="D83" s="131"/>
      <c r="E83" s="131"/>
      <c r="F83" s="132"/>
      <c r="G83" s="111">
        <f ca="1">IFERROR(NOW()-F83,"")</f>
        <v>45984.219265277781</v>
      </c>
      <c r="H83" s="132"/>
      <c r="I83" s="131" t="str">
        <f>IFERROR(VLOOKUP(D83,DB!A:F,6,0),"")</f>
        <v/>
      </c>
      <c r="J83" s="131" t="str">
        <f>IFERROR(VLOOKUP(D83,DB!A:G,7,0),"")</f>
        <v/>
      </c>
      <c r="K83" s="131"/>
      <c r="L83" s="131" t="str">
        <f>IFERROR(VLOOKUP(D83,DB!A:I,9,0),"")</f>
        <v/>
      </c>
    </row>
    <row r="84" spans="1:12">
      <c r="A84" s="131"/>
      <c r="B84" s="131" t="str">
        <f>IFERROR(VLOOKUP(D84,DB!A:K,11,0),"")</f>
        <v/>
      </c>
      <c r="C84" s="131"/>
      <c r="D84" s="131"/>
      <c r="E84" s="131"/>
      <c r="F84" s="132"/>
      <c r="G84" s="111">
        <f ca="1">IFERROR(NOW()-F84,"")</f>
        <v>45984.219265277781</v>
      </c>
      <c r="H84" s="132"/>
      <c r="I84" s="131" t="str">
        <f>IFERROR(VLOOKUP(D84,DB!A:F,6,0),"")</f>
        <v/>
      </c>
      <c r="J84" s="131" t="str">
        <f>IFERROR(VLOOKUP(D84,DB!A:G,7,0),"")</f>
        <v/>
      </c>
      <c r="K84" s="131"/>
      <c r="L84" s="131" t="str">
        <f>IFERROR(VLOOKUP(D84,DB!A:I,9,0),"")</f>
        <v/>
      </c>
    </row>
    <row r="85" spans="1:12">
      <c r="A85" s="109"/>
      <c r="B85" s="109"/>
      <c r="C85" s="109"/>
      <c r="D85" s="109"/>
      <c r="E85" s="109"/>
      <c r="F85" s="109"/>
      <c r="G85" s="109"/>
      <c r="H85" s="109"/>
      <c r="I85" s="109"/>
      <c r="J85" s="109"/>
      <c r="K85" s="109"/>
      <c r="L85" s="109"/>
    </row>
    <row r="86" spans="1:12">
      <c r="A86" s="109"/>
      <c r="B86" s="109"/>
      <c r="C86" s="109"/>
      <c r="D86" s="109"/>
      <c r="E86" s="109"/>
      <c r="F86" s="109"/>
      <c r="G86" s="109"/>
      <c r="H86" s="109"/>
      <c r="I86" s="109"/>
      <c r="J86" s="109"/>
      <c r="K86" s="109"/>
      <c r="L86" s="109"/>
    </row>
    <row r="87" spans="1:12">
      <c r="A87" s="109"/>
      <c r="B87" s="109"/>
      <c r="C87" s="109"/>
      <c r="D87" s="109"/>
      <c r="E87" s="109"/>
      <c r="F87" s="109"/>
      <c r="G87" s="109"/>
      <c r="H87" s="109"/>
      <c r="I87" s="109"/>
      <c r="J87" s="109"/>
      <c r="K87" s="109"/>
      <c r="L87" s="109"/>
    </row>
    <row r="88" spans="1:12">
      <c r="A88" s="109"/>
      <c r="B88" s="109"/>
      <c r="C88" s="109"/>
      <c r="D88" s="109"/>
      <c r="E88" s="109"/>
      <c r="F88" s="109"/>
      <c r="G88" s="109"/>
      <c r="H88" s="109"/>
      <c r="I88" s="109"/>
      <c r="J88" s="109"/>
      <c r="K88" s="109"/>
      <c r="L88" s="109"/>
    </row>
    <row r="89" spans="1:12">
      <c r="A89" s="109"/>
      <c r="B89" s="109"/>
      <c r="C89" s="109"/>
      <c r="D89" s="109"/>
      <c r="E89" s="109"/>
      <c r="F89" s="109"/>
      <c r="G89" s="109"/>
      <c r="H89" s="109"/>
      <c r="I89" s="109"/>
      <c r="J89" s="109"/>
      <c r="K89" s="109"/>
      <c r="L89" s="109"/>
    </row>
    <row r="90" spans="1:12">
      <c r="A90" s="109"/>
      <c r="B90" s="109"/>
      <c r="C90" s="109"/>
      <c r="D90" s="109"/>
      <c r="E90" s="109"/>
      <c r="F90" s="109"/>
      <c r="G90" s="109"/>
      <c r="H90" s="109"/>
      <c r="I90" s="109"/>
      <c r="J90" s="109"/>
      <c r="K90" s="109"/>
      <c r="L90" s="109"/>
    </row>
    <row r="91" spans="1:12">
      <c r="A91" s="109"/>
      <c r="B91" s="109"/>
      <c r="C91" s="109"/>
      <c r="D91" s="109"/>
      <c r="E91" s="109"/>
      <c r="F91" s="109"/>
      <c r="G91" s="109"/>
      <c r="H91" s="109"/>
      <c r="I91" s="109"/>
      <c r="J91" s="109"/>
      <c r="K91" s="109"/>
      <c r="L91" s="109"/>
    </row>
    <row r="92" spans="1:12">
      <c r="A92" s="109"/>
      <c r="B92" s="109"/>
      <c r="C92" s="109"/>
      <c r="D92" s="109"/>
      <c r="E92" s="109"/>
      <c r="F92" s="109"/>
      <c r="G92" s="109"/>
      <c r="H92" s="109"/>
      <c r="I92" s="109"/>
      <c r="J92" s="109"/>
      <c r="K92" s="109"/>
      <c r="L92" s="109"/>
    </row>
    <row r="93" spans="1:12">
      <c r="A93" s="109"/>
      <c r="B93" s="109"/>
      <c r="C93" s="109"/>
      <c r="D93" s="109"/>
      <c r="E93" s="109"/>
      <c r="F93" s="109"/>
      <c r="G93" s="109"/>
      <c r="H93" s="109"/>
      <c r="I93" s="109"/>
      <c r="J93" s="109"/>
      <c r="K93" s="109"/>
      <c r="L93" s="109"/>
    </row>
    <row r="94" spans="1:12">
      <c r="A94" s="109"/>
      <c r="B94" s="109"/>
      <c r="C94" s="109"/>
      <c r="D94" s="109"/>
      <c r="E94" s="109"/>
      <c r="F94" s="109"/>
      <c r="G94" s="109"/>
      <c r="H94" s="109"/>
      <c r="I94" s="109"/>
      <c r="J94" s="109"/>
      <c r="K94" s="109"/>
      <c r="L94" s="109"/>
    </row>
    <row r="95" spans="1:12">
      <c r="A95" s="109"/>
      <c r="B95" s="109"/>
      <c r="C95" s="109"/>
      <c r="D95" s="109"/>
      <c r="E95" s="109"/>
      <c r="F95" s="109"/>
      <c r="G95" s="109"/>
      <c r="H95" s="109"/>
      <c r="I95" s="109"/>
      <c r="J95" s="109"/>
      <c r="K95" s="109"/>
      <c r="L95" s="109"/>
    </row>
    <row r="96" spans="1:12">
      <c r="A96" s="109"/>
      <c r="B96" s="109"/>
      <c r="C96" s="109"/>
      <c r="D96" s="109"/>
      <c r="E96" s="109"/>
      <c r="F96" s="109"/>
      <c r="G96" s="109"/>
      <c r="H96" s="109"/>
      <c r="I96" s="109"/>
      <c r="J96" s="109"/>
      <c r="K96" s="109"/>
      <c r="L96" s="109"/>
    </row>
  </sheetData>
  <dataValidations count="2">
    <dataValidation allowBlank="1" showInputMessage="1" showErrorMessage="1" sqref="E1" xr:uid="{920C6338-E771-4DAE-8C89-92A9093EA4DE}"/>
    <dataValidation type="list" allowBlank="1" showInputMessage="1" showErrorMessage="1" sqref="E2:E8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58"/>
  <sheetViews>
    <sheetView tabSelected="1" workbookViewId="0">
      <selection activeCell="D4" sqref="D4"/>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39129</v>
      </c>
      <c r="B2" s="119" t="str">
        <f>IFERROR(VLOOKUP(D2,DB!A:K,11,0),"")</f>
        <v>R6</v>
      </c>
      <c r="C2" s="120">
        <v>2</v>
      </c>
      <c r="D2" s="151" t="s">
        <v>38968</v>
      </c>
      <c r="E2" s="109" t="s">
        <v>39021</v>
      </c>
      <c r="F2" s="121">
        <v>45983.943680555552</v>
      </c>
      <c r="G2" s="104">
        <f t="shared" ref="G2:G9" ca="1" si="0">IFERROR(NOW()-F2,"-")</f>
        <v>0.27558472222881392</v>
      </c>
      <c r="H2" s="121">
        <v>45983.922696759262</v>
      </c>
      <c r="I2" s="119" t="str">
        <f>IFERROR(VLOOKUP(D2,DB!A:F,6,0),"")</f>
        <v>Generator-SG</v>
      </c>
      <c r="J2" s="119" t="str">
        <f>IFERROR(VLOOKUP(D2,DB!A:G,7,0),"")</f>
        <v>Vandalized</v>
      </c>
      <c r="K2" s="122" t="s">
        <v>39130</v>
      </c>
      <c r="L2" s="123" t="str">
        <f>IFERROR(VLOOKUP(D2,DB!A:I,9,0),"")</f>
        <v>Latis</v>
      </c>
    </row>
    <row r="3" spans="1:16382" ht="31.5" customHeight="1">
      <c r="A3" s="118"/>
      <c r="B3" s="119" t="str">
        <f>IFERROR(VLOOKUP(D3,DB!A:K,11,0),"")</f>
        <v/>
      </c>
      <c r="C3" s="120"/>
      <c r="D3" s="119"/>
      <c r="E3" s="109"/>
      <c r="F3" s="121"/>
      <c r="G3" s="104">
        <f t="shared" ca="1" si="0"/>
        <v>45984.219265277781</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49"/>
      <c r="E4" s="109"/>
      <c r="F4" s="121"/>
      <c r="G4" s="104">
        <f t="shared" ca="1" si="0"/>
        <v>45984.219265277781</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45984.219265277781</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45984.219265277781</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45984.219265277781</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45984.219265277781</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45984.219265277781</v>
      </c>
      <c r="H9" s="121"/>
      <c r="I9" s="119" t="str">
        <f>IFERROR(VLOOKUP(D9,DB!A:F,6,0),"")</f>
        <v/>
      </c>
      <c r="J9" s="119" t="str">
        <f>IFERROR(VLOOKUP(D9,DB!A:G,7,0),"")</f>
        <v/>
      </c>
      <c r="K9" s="122"/>
      <c r="L9" s="123" t="str">
        <f>IFERROR(VLOOKUP(D9,DB!A:I,9,0),"")</f>
        <v/>
      </c>
    </row>
    <row r="10" spans="1:16382" ht="31.5" customHeight="1">
      <c r="A10" s="150"/>
      <c r="B10" s="151" t="str">
        <f>IFERROR(VLOOKUP(D10,DB!A:K,11,0),"")</f>
        <v/>
      </c>
      <c r="C10" s="152"/>
      <c r="D10" s="151"/>
      <c r="E10" s="109"/>
      <c r="F10" s="153"/>
      <c r="G10" s="75">
        <f ca="1">IFERROR(NOW()-F10,"-")</f>
        <v>45984.219265277781</v>
      </c>
      <c r="H10" s="153"/>
      <c r="I10" s="151" t="str">
        <f>IFERROR(VLOOKUP(D10,DB!A:F,6,0),"")</f>
        <v/>
      </c>
      <c r="J10" s="151" t="str">
        <f>IFERROR(VLOOKUP(D10,DB!A:G,7,0),"")</f>
        <v/>
      </c>
      <c r="K10" s="154"/>
      <c r="L10" s="155" t="str">
        <f>IFERROR(VLOOKUP(D10,DB!A:I,9,0),"")</f>
        <v/>
      </c>
    </row>
    <row r="11" spans="1:16382" ht="31.5" customHeight="1">
      <c r="A11" s="150"/>
      <c r="B11" s="151" t="str">
        <f>IFERROR(VLOOKUP(D11,DB!A:K,11,0),"")</f>
        <v/>
      </c>
      <c r="C11" s="152"/>
      <c r="D11" s="149"/>
      <c r="E11" s="109"/>
      <c r="F11" s="153"/>
      <c r="G11" s="75">
        <f ca="1">IFERROR(NOW()-F11,"-")</f>
        <v>45984.219265277781</v>
      </c>
      <c r="H11" s="153"/>
      <c r="I11" s="151" t="str">
        <f>IFERROR(VLOOKUP(D11,DB!A:F,6,0),"")</f>
        <v/>
      </c>
      <c r="J11" s="151" t="str">
        <f>IFERROR(VLOOKUP(D11,DB!A:G,7,0),"")</f>
        <v/>
      </c>
      <c r="K11" s="154"/>
      <c r="L11" s="155" t="str">
        <f>IFERROR(VLOOKUP(D11,DB!A:I,9,0),"")</f>
        <v/>
      </c>
    </row>
    <row r="12" spans="1:16382" ht="31.5" customHeight="1">
      <c r="A12" s="150"/>
      <c r="B12" s="151" t="str">
        <f>IFERROR(VLOOKUP(D12,DB!A:K,11,0),"")</f>
        <v/>
      </c>
      <c r="C12" s="152"/>
      <c r="D12" s="151"/>
      <c r="E12" s="109"/>
      <c r="F12" s="153"/>
      <c r="G12" s="75">
        <f ca="1">IFERROR(NOW()-F12,"-")</f>
        <v>45984.219265277781</v>
      </c>
      <c r="H12" s="153"/>
      <c r="I12" s="151" t="str">
        <f>IFERROR(VLOOKUP(D12,DB!A:F,6,0),"")</f>
        <v/>
      </c>
      <c r="J12" s="151" t="str">
        <f>IFERROR(VLOOKUP(D12,DB!A:G,7,0),"")</f>
        <v/>
      </c>
      <c r="K12" s="154"/>
      <c r="L12" s="155" t="str">
        <f>IFERROR(VLOOKUP(D12,DB!A:I,9,0),"")</f>
        <v/>
      </c>
    </row>
    <row r="13" spans="1:16382" ht="31.5" customHeight="1">
      <c r="A13" s="150"/>
      <c r="B13" s="151" t="str">
        <f>IFERROR(VLOOKUP(D13,DB!A:K,11,0),"")</f>
        <v/>
      </c>
      <c r="C13" s="152"/>
      <c r="D13" s="151"/>
      <c r="E13" s="109"/>
      <c r="F13" s="153"/>
      <c r="G13" s="75">
        <f ca="1">IFERROR(NOW()-F13,"-")</f>
        <v>45984.219265277781</v>
      </c>
      <c r="H13" s="153"/>
      <c r="I13" s="151" t="str">
        <f>IFERROR(VLOOKUP(D13,DB!A:F,6,0),"")</f>
        <v/>
      </c>
      <c r="J13" s="151" t="str">
        <f>IFERROR(VLOOKUP(D13,DB!A:G,7,0),"")</f>
        <v/>
      </c>
      <c r="K13" s="154"/>
      <c r="L13" s="155" t="str">
        <f>IFERROR(VLOOKUP(D13,DB!A:I,9,0),"")</f>
        <v/>
      </c>
    </row>
    <row r="14" spans="1:16382" ht="31.5" customHeight="1">
      <c r="A14" s="150"/>
      <c r="B14" s="151" t="str">
        <f>IFERROR(VLOOKUP(D14,DB!A:K,11,0),"")</f>
        <v/>
      </c>
      <c r="C14" s="152"/>
      <c r="D14" s="151"/>
      <c r="E14" s="109"/>
      <c r="F14" s="153"/>
      <c r="G14" s="75">
        <f ca="1">IFERROR(NOW()-F14,"-")</f>
        <v>45984.219265277781</v>
      </c>
      <c r="H14" s="153"/>
      <c r="I14" s="151" t="str">
        <f>IFERROR(VLOOKUP(D14,DB!A:F,6,0),"")</f>
        <v/>
      </c>
      <c r="J14" s="151" t="str">
        <f>IFERROR(VLOOKUP(D14,DB!A:G,7,0),"")</f>
        <v/>
      </c>
      <c r="K14" s="154"/>
      <c r="L14" s="155" t="str">
        <f>IFERROR(VLOOKUP(D14,DB!A:I,9,0),"")</f>
        <v/>
      </c>
    </row>
    <row r="15" spans="1:16382" ht="31.5" customHeight="1">
      <c r="A15" s="150"/>
      <c r="B15" s="151" t="str">
        <f>IFERROR(VLOOKUP(D15,DB!A:K,11,0),"")</f>
        <v/>
      </c>
      <c r="C15" s="152"/>
      <c r="D15" s="151"/>
      <c r="E15" s="109"/>
      <c r="F15" s="153"/>
      <c r="G15" s="75">
        <f ca="1">IFERROR(NOW()-F15,"-")</f>
        <v>45984.219265277781</v>
      </c>
      <c r="H15" s="153"/>
      <c r="I15" s="151" t="str">
        <f>IFERROR(VLOOKUP(D15,DB!A:F,6,0),"")</f>
        <v/>
      </c>
      <c r="J15" s="151" t="str">
        <f>IFERROR(VLOOKUP(D15,DB!A:G,7,0),"")</f>
        <v/>
      </c>
      <c r="K15" s="154"/>
      <c r="L15" s="155" t="str">
        <f>IFERROR(VLOOKUP(D15,DB!A:I,9,0),"")</f>
        <v/>
      </c>
    </row>
    <row r="16" spans="1:16382" ht="31.5" customHeight="1">
      <c r="A16" s="150"/>
      <c r="B16" s="151" t="str">
        <f>IFERROR(VLOOKUP(D16,DB!A:K,11,0),"")</f>
        <v/>
      </c>
      <c r="C16" s="152"/>
      <c r="D16" s="151"/>
      <c r="E16" s="109"/>
      <c r="F16" s="153"/>
      <c r="G16" s="75">
        <f ca="1">IFERROR(NOW()-F16,"-")</f>
        <v>45984.219265277781</v>
      </c>
      <c r="H16" s="153"/>
      <c r="I16" s="151" t="str">
        <f>IFERROR(VLOOKUP(D16,DB!A:F,6,0),"")</f>
        <v/>
      </c>
      <c r="J16" s="151" t="str">
        <f>IFERROR(VLOOKUP(D16,DB!A:G,7,0),"")</f>
        <v/>
      </c>
      <c r="K16" s="154"/>
      <c r="L16" s="155" t="str">
        <f>IFERROR(VLOOKUP(D16,DB!A:I,9,0),"")</f>
        <v/>
      </c>
    </row>
    <row r="17" spans="1:12" ht="31.5" customHeight="1">
      <c r="A17" s="150"/>
      <c r="B17" s="151" t="str">
        <f>IFERROR(VLOOKUP(D17,DB!A:K,11,0),"")</f>
        <v/>
      </c>
      <c r="C17" s="152"/>
      <c r="D17" s="151"/>
      <c r="E17" s="109"/>
      <c r="F17" s="153"/>
      <c r="G17" s="75">
        <f ca="1">IFERROR(NOW()-F17,"-")</f>
        <v>45984.219265277781</v>
      </c>
      <c r="H17" s="153"/>
      <c r="I17" s="151" t="str">
        <f>IFERROR(VLOOKUP(D17,DB!A:F,6,0),"")</f>
        <v/>
      </c>
      <c r="J17" s="151" t="str">
        <f>IFERROR(VLOOKUP(D17,DB!A:G,7,0),"")</f>
        <v/>
      </c>
      <c r="K17" s="154"/>
      <c r="L17" s="155" t="str">
        <f>IFERROR(VLOOKUP(D17,DB!A:I,9,0),"")</f>
        <v/>
      </c>
    </row>
    <row r="18" spans="1:12" ht="31.5" customHeight="1">
      <c r="A18" s="150"/>
      <c r="B18" s="151" t="str">
        <f>IFERROR(VLOOKUP(D18,DB!A:K,11,0),"")</f>
        <v/>
      </c>
      <c r="C18" s="152"/>
      <c r="D18" s="149"/>
      <c r="E18" s="109"/>
      <c r="F18" s="153"/>
      <c r="G18" s="75">
        <f ca="1">IFERROR(NOW()-F18,"-")</f>
        <v>45984.219265277781</v>
      </c>
      <c r="H18" s="153"/>
      <c r="I18" s="151" t="str">
        <f>IFERROR(VLOOKUP(D18,DB!A:F,6,0),"")</f>
        <v/>
      </c>
      <c r="J18" s="151" t="str">
        <f>IFERROR(VLOOKUP(D18,DB!A:G,7,0),"")</f>
        <v/>
      </c>
      <c r="K18" s="154"/>
      <c r="L18" s="155" t="str">
        <f>IFERROR(VLOOKUP(D18,DB!A:I,9,0),"")</f>
        <v/>
      </c>
    </row>
    <row r="19" spans="1:12" ht="31.5" customHeight="1">
      <c r="A19" s="150"/>
      <c r="B19" s="151" t="str">
        <f>IFERROR(VLOOKUP(D19,DB!A:K,11,0),"")</f>
        <v/>
      </c>
      <c r="C19" s="152"/>
      <c r="D19" s="151"/>
      <c r="E19" s="109"/>
      <c r="F19" s="153"/>
      <c r="G19" s="75">
        <f ca="1">IFERROR(NOW()-F19,"-")</f>
        <v>45984.219265277781</v>
      </c>
      <c r="H19" s="153"/>
      <c r="I19" s="151" t="str">
        <f>IFERROR(VLOOKUP(D19,DB!A:F,6,0),"")</f>
        <v/>
      </c>
      <c r="J19" s="151" t="str">
        <f>IFERROR(VLOOKUP(D19,DB!A:G,7,0),"")</f>
        <v/>
      </c>
      <c r="K19" s="154"/>
      <c r="L19" s="155" t="str">
        <f>IFERROR(VLOOKUP(D19,DB!A:I,9,0),"")</f>
        <v/>
      </c>
    </row>
    <row r="20" spans="1:12" ht="31.5" customHeight="1">
      <c r="A20" s="150"/>
      <c r="B20" s="151" t="str">
        <f>IFERROR(VLOOKUP(D20,DB!A:K,11,0),"")</f>
        <v/>
      </c>
      <c r="C20" s="152"/>
      <c r="D20" s="151"/>
      <c r="E20" s="109"/>
      <c r="F20" s="153"/>
      <c r="G20" s="75">
        <f ca="1">IFERROR(NOW()-F20,"-")</f>
        <v>45984.219265277781</v>
      </c>
      <c r="H20" s="153"/>
      <c r="I20" s="151" t="str">
        <f>IFERROR(VLOOKUP(D20,DB!A:F,6,0),"")</f>
        <v/>
      </c>
      <c r="J20" s="151" t="str">
        <f>IFERROR(VLOOKUP(D20,DB!A:G,7,0),"")</f>
        <v/>
      </c>
      <c r="K20" s="154"/>
      <c r="L20" s="155" t="str">
        <f>IFERROR(VLOOKUP(D20,DB!A:I,9,0),"")</f>
        <v/>
      </c>
    </row>
    <row r="21" spans="1:12" ht="31.5" customHeight="1">
      <c r="A21" s="150"/>
      <c r="B21" s="151" t="str">
        <f>IFERROR(VLOOKUP(D21,DB!A:K,11,0),"")</f>
        <v/>
      </c>
      <c r="C21" s="152"/>
      <c r="D21" s="151"/>
      <c r="E21" s="109"/>
      <c r="F21" s="153"/>
      <c r="G21" s="75">
        <f ca="1">IFERROR(NOW()-F21,"-")</f>
        <v>45984.219265277781</v>
      </c>
      <c r="H21" s="153"/>
      <c r="I21" s="151" t="str">
        <f>IFERROR(VLOOKUP(D21,DB!A:F,6,0),"")</f>
        <v/>
      </c>
      <c r="J21" s="151" t="str">
        <f>IFERROR(VLOOKUP(D21,DB!A:G,7,0),"")</f>
        <v/>
      </c>
      <c r="K21" s="154"/>
      <c r="L21" s="155" t="str">
        <f>IFERROR(VLOOKUP(D21,DB!A:I,9,0),"")</f>
        <v/>
      </c>
    </row>
    <row r="22" spans="1:12" ht="31.5" customHeight="1">
      <c r="A22" s="150"/>
      <c r="B22" s="151" t="str">
        <f>IFERROR(VLOOKUP(D22,DB!A:K,11,0),"")</f>
        <v/>
      </c>
      <c r="C22" s="152"/>
      <c r="D22" s="151"/>
      <c r="E22" s="109"/>
      <c r="F22" s="153"/>
      <c r="G22" s="75">
        <f ca="1">IFERROR(NOW()-F22,"-")</f>
        <v>45984.219265277781</v>
      </c>
      <c r="H22" s="153"/>
      <c r="I22" s="151" t="str">
        <f>IFERROR(VLOOKUP(D22,DB!A:F,6,0),"")</f>
        <v/>
      </c>
      <c r="J22" s="151" t="str">
        <f>IFERROR(VLOOKUP(D22,DB!A:G,7,0),"")</f>
        <v/>
      </c>
      <c r="K22" s="154"/>
      <c r="L22" s="155" t="str">
        <f>IFERROR(VLOOKUP(D22,DB!A:I,9,0),"")</f>
        <v/>
      </c>
    </row>
    <row r="23" spans="1:12" ht="31.5" customHeight="1">
      <c r="A23" s="150"/>
      <c r="B23" s="151" t="str">
        <f>IFERROR(VLOOKUP(D23,DB!A:K,11,0),"")</f>
        <v/>
      </c>
      <c r="C23" s="152"/>
      <c r="D23" s="151"/>
      <c r="E23" s="109"/>
      <c r="F23" s="153"/>
      <c r="G23" s="75">
        <f ca="1">IFERROR(NOW()-F23,"-")</f>
        <v>45984.219265277781</v>
      </c>
      <c r="H23" s="153"/>
      <c r="I23" s="151" t="str">
        <f>IFERROR(VLOOKUP(D23,DB!A:F,6,0),"")</f>
        <v/>
      </c>
      <c r="J23" s="151" t="str">
        <f>IFERROR(VLOOKUP(D23,DB!A:G,7,0),"")</f>
        <v/>
      </c>
      <c r="K23" s="154"/>
      <c r="L23" s="155" t="str">
        <f>IFERROR(VLOOKUP(D23,DB!A:I,9,0),"")</f>
        <v/>
      </c>
    </row>
    <row r="24" spans="1:12" ht="31.5" customHeight="1">
      <c r="A24" s="150"/>
      <c r="B24" s="151" t="str">
        <f>IFERROR(VLOOKUP(D24,DB!A:K,11,0),"")</f>
        <v/>
      </c>
      <c r="C24" s="152"/>
      <c r="D24" s="151"/>
      <c r="E24" s="109"/>
      <c r="F24" s="153"/>
      <c r="G24" s="75">
        <f ca="1">IFERROR(NOW()-F24,"-")</f>
        <v>45984.219265277781</v>
      </c>
      <c r="H24" s="153"/>
      <c r="I24" s="151" t="str">
        <f>IFERROR(VLOOKUP(D24,DB!A:F,6,0),"")</f>
        <v/>
      </c>
      <c r="J24" s="151" t="str">
        <f>IFERROR(VLOOKUP(D24,DB!A:G,7,0),"")</f>
        <v/>
      </c>
      <c r="K24" s="154"/>
      <c r="L24" s="155" t="str">
        <f>IFERROR(VLOOKUP(D24,DB!A:I,9,0),"")</f>
        <v/>
      </c>
    </row>
    <row r="25" spans="1:12" ht="31.5" customHeight="1">
      <c r="A25" s="150"/>
      <c r="B25" s="151" t="str">
        <f>IFERROR(VLOOKUP(D25,DB!A:K,11,0),"")</f>
        <v/>
      </c>
      <c r="C25" s="152"/>
      <c r="D25" s="149"/>
      <c r="E25" s="109"/>
      <c r="F25" s="153"/>
      <c r="G25" s="75">
        <f ca="1">IFERROR(NOW()-F25,"-")</f>
        <v>45984.219265277781</v>
      </c>
      <c r="H25" s="153"/>
      <c r="I25" s="151" t="str">
        <f>IFERROR(VLOOKUP(D25,DB!A:F,6,0),"")</f>
        <v/>
      </c>
      <c r="J25" s="151" t="str">
        <f>IFERROR(VLOOKUP(D25,DB!A:G,7,0),"")</f>
        <v/>
      </c>
      <c r="K25" s="154"/>
      <c r="L25" s="155" t="str">
        <f>IFERROR(VLOOKUP(D25,DB!A:I,9,0),"")</f>
        <v/>
      </c>
    </row>
    <row r="26" spans="1:12" ht="31.5" customHeight="1">
      <c r="A26" s="150"/>
      <c r="B26" s="151" t="str">
        <f>IFERROR(VLOOKUP(D26,DB!A:K,11,0),"")</f>
        <v/>
      </c>
      <c r="C26" s="152"/>
      <c r="D26" s="151"/>
      <c r="E26" s="109"/>
      <c r="F26" s="153"/>
      <c r="G26" s="75">
        <f ca="1">IFERROR(NOW()-F26,"-")</f>
        <v>45984.219265277781</v>
      </c>
      <c r="H26" s="153"/>
      <c r="I26" s="151" t="str">
        <f>IFERROR(VLOOKUP(D26,DB!A:F,6,0),"")</f>
        <v/>
      </c>
      <c r="J26" s="151" t="str">
        <f>IFERROR(VLOOKUP(D26,DB!A:G,7,0),"")</f>
        <v/>
      </c>
      <c r="K26" s="154"/>
      <c r="L26" s="155" t="str">
        <f>IFERROR(VLOOKUP(D26,DB!A:I,9,0),"")</f>
        <v/>
      </c>
    </row>
    <row r="27" spans="1:12" ht="31.5" customHeight="1">
      <c r="A27" s="150"/>
      <c r="B27" s="151" t="str">
        <f>IFERROR(VLOOKUP(D27,DB!A:K,11,0),"")</f>
        <v/>
      </c>
      <c r="C27" s="152"/>
      <c r="D27" s="151"/>
      <c r="E27" s="109"/>
      <c r="F27" s="153"/>
      <c r="G27" s="75">
        <f ca="1">IFERROR(NOW()-F27,"-")</f>
        <v>45984.219265277781</v>
      </c>
      <c r="H27" s="153"/>
      <c r="I27" s="151" t="str">
        <f>IFERROR(VLOOKUP(D27,DB!A:F,6,0),"")</f>
        <v/>
      </c>
      <c r="J27" s="151" t="str">
        <f>IFERROR(VLOOKUP(D27,DB!A:G,7,0),"")</f>
        <v/>
      </c>
      <c r="K27" s="154"/>
      <c r="L27" s="155" t="str">
        <f>IFERROR(VLOOKUP(D27,DB!A:I,9,0),"")</f>
        <v/>
      </c>
    </row>
    <row r="28" spans="1:12" ht="31.5" customHeight="1">
      <c r="A28" s="150"/>
      <c r="B28" s="151" t="str">
        <f>IFERROR(VLOOKUP(D28,DB!A:K,11,0),"")</f>
        <v/>
      </c>
      <c r="C28" s="152"/>
      <c r="D28" s="151"/>
      <c r="E28" s="109"/>
      <c r="F28" s="153"/>
      <c r="G28" s="75">
        <f ca="1">IFERROR(NOW()-F28,"-")</f>
        <v>45984.219265277781</v>
      </c>
      <c r="H28" s="153"/>
      <c r="I28" s="151" t="str">
        <f>IFERROR(VLOOKUP(D28,DB!A:F,6,0),"")</f>
        <v/>
      </c>
      <c r="J28" s="151" t="str">
        <f>IFERROR(VLOOKUP(D28,DB!A:G,7,0),"")</f>
        <v/>
      </c>
      <c r="K28" s="154"/>
      <c r="L28" s="155" t="str">
        <f>IFERROR(VLOOKUP(D28,DB!A:I,9,0),"")</f>
        <v/>
      </c>
    </row>
    <row r="29" spans="1:12" ht="31.5" customHeight="1">
      <c r="A29" s="150"/>
      <c r="B29" s="151" t="str">
        <f>IFERROR(VLOOKUP(D29,DB!A:K,11,0),"")</f>
        <v/>
      </c>
      <c r="C29" s="152"/>
      <c r="D29" s="151"/>
      <c r="E29" s="109"/>
      <c r="F29" s="153"/>
      <c r="G29" s="75">
        <f ca="1">IFERROR(NOW()-F29,"-")</f>
        <v>45984.219265277781</v>
      </c>
      <c r="H29" s="153"/>
      <c r="I29" s="151" t="str">
        <f>IFERROR(VLOOKUP(D29,DB!A:F,6,0),"")</f>
        <v/>
      </c>
      <c r="J29" s="151" t="str">
        <f>IFERROR(VLOOKUP(D29,DB!A:G,7,0),"")</f>
        <v/>
      </c>
      <c r="K29" s="154"/>
      <c r="L29" s="155" t="str">
        <f>IFERROR(VLOOKUP(D29,DB!A:I,9,0),"")</f>
        <v/>
      </c>
    </row>
    <row r="30" spans="1:12" ht="31.5" customHeight="1">
      <c r="A30" s="150"/>
      <c r="B30" s="151" t="str">
        <f>IFERROR(VLOOKUP(D30,DB!A:K,11,0),"")</f>
        <v/>
      </c>
      <c r="C30" s="152"/>
      <c r="D30" s="151"/>
      <c r="E30" s="109"/>
      <c r="F30" s="153"/>
      <c r="G30" s="75">
        <f ca="1">IFERROR(NOW()-F30,"-")</f>
        <v>45984.219265277781</v>
      </c>
      <c r="H30" s="153"/>
      <c r="I30" s="151" t="str">
        <f>IFERROR(VLOOKUP(D30,DB!A:F,6,0),"")</f>
        <v/>
      </c>
      <c r="J30" s="151" t="str">
        <f>IFERROR(VLOOKUP(D30,DB!A:G,7,0),"")</f>
        <v/>
      </c>
      <c r="K30" s="154"/>
      <c r="L30" s="155" t="str">
        <f>IFERROR(VLOOKUP(D30,DB!A:I,9,0),"")</f>
        <v/>
      </c>
    </row>
    <row r="31" spans="1:12" ht="31.5" customHeight="1">
      <c r="A31" s="150"/>
      <c r="B31" s="151" t="str">
        <f>IFERROR(VLOOKUP(D31,DB!A:K,11,0),"")</f>
        <v/>
      </c>
      <c r="C31" s="152"/>
      <c r="D31" s="151"/>
      <c r="E31" s="109"/>
      <c r="F31" s="153"/>
      <c r="G31" s="75">
        <f ca="1">IFERROR(NOW()-F31,"-")</f>
        <v>45984.219265277781</v>
      </c>
      <c r="H31" s="153"/>
      <c r="I31" s="151" t="str">
        <f>IFERROR(VLOOKUP(D31,DB!A:F,6,0),"")</f>
        <v/>
      </c>
      <c r="J31" s="151" t="str">
        <f>IFERROR(VLOOKUP(D31,DB!A:G,7,0),"")</f>
        <v/>
      </c>
      <c r="K31" s="154"/>
      <c r="L31" s="155" t="str">
        <f>IFERROR(VLOOKUP(D31,DB!A:I,9,0),"")</f>
        <v/>
      </c>
    </row>
    <row r="32" spans="1:12" ht="31.5" customHeight="1">
      <c r="A32" s="150"/>
      <c r="B32" s="151" t="str">
        <f>IFERROR(VLOOKUP(D32,DB!A:K,11,0),"")</f>
        <v/>
      </c>
      <c r="C32" s="152"/>
      <c r="D32" s="149"/>
      <c r="E32" s="109"/>
      <c r="F32" s="153"/>
      <c r="G32" s="75">
        <f ca="1">IFERROR(NOW()-F32,"-")</f>
        <v>45984.219265277781</v>
      </c>
      <c r="H32" s="153"/>
      <c r="I32" s="151" t="str">
        <f>IFERROR(VLOOKUP(D32,DB!A:F,6,0),"")</f>
        <v/>
      </c>
      <c r="J32" s="151" t="str">
        <f>IFERROR(VLOOKUP(D32,DB!A:G,7,0),"")</f>
        <v/>
      </c>
      <c r="K32" s="154"/>
      <c r="L32" s="155" t="str">
        <f>IFERROR(VLOOKUP(D32,DB!A:I,9,0),"")</f>
        <v/>
      </c>
    </row>
    <row r="33" spans="1:12" ht="31.5" customHeight="1">
      <c r="A33" s="150"/>
      <c r="B33" s="151" t="str">
        <f>IFERROR(VLOOKUP(D33,DB!A:K,11,0),"")</f>
        <v/>
      </c>
      <c r="C33" s="152"/>
      <c r="D33" s="151"/>
      <c r="E33" s="109"/>
      <c r="F33" s="153"/>
      <c r="G33" s="75">
        <f ca="1">IFERROR(NOW()-F33,"-")</f>
        <v>45984.219265277781</v>
      </c>
      <c r="H33" s="153"/>
      <c r="I33" s="151" t="str">
        <f>IFERROR(VLOOKUP(D33,DB!A:F,6,0),"")</f>
        <v/>
      </c>
      <c r="J33" s="151" t="str">
        <f>IFERROR(VLOOKUP(D33,DB!A:G,7,0),"")</f>
        <v/>
      </c>
      <c r="K33" s="154"/>
      <c r="L33" s="155" t="str">
        <f>IFERROR(VLOOKUP(D33,DB!A:I,9,0),"")</f>
        <v/>
      </c>
    </row>
    <row r="34" spans="1:12" ht="31.5" customHeight="1">
      <c r="A34" s="150"/>
      <c r="B34" s="151" t="str">
        <f>IFERROR(VLOOKUP(D34,DB!A:K,11,0),"")</f>
        <v/>
      </c>
      <c r="C34" s="152"/>
      <c r="D34" s="151"/>
      <c r="E34" s="109"/>
      <c r="F34" s="153"/>
      <c r="G34" s="75">
        <f ca="1">IFERROR(NOW()-F34,"-")</f>
        <v>45984.219265277781</v>
      </c>
      <c r="H34" s="153"/>
      <c r="I34" s="151" t="str">
        <f>IFERROR(VLOOKUP(D34,DB!A:F,6,0),"")</f>
        <v/>
      </c>
      <c r="J34" s="151" t="str">
        <f>IFERROR(VLOOKUP(D34,DB!A:G,7,0),"")</f>
        <v/>
      </c>
      <c r="K34" s="154"/>
      <c r="L34" s="155" t="str">
        <f>IFERROR(VLOOKUP(D34,DB!A:I,9,0),"")</f>
        <v/>
      </c>
    </row>
    <row r="35" spans="1:12" ht="31.5" customHeight="1">
      <c r="A35" s="150"/>
      <c r="B35" s="151" t="str">
        <f>IFERROR(VLOOKUP(D35,DB!A:K,11,0),"")</f>
        <v/>
      </c>
      <c r="C35" s="152"/>
      <c r="D35" s="151"/>
      <c r="E35" s="109"/>
      <c r="F35" s="153"/>
      <c r="G35" s="75">
        <f ca="1">IFERROR(NOW()-F35,"-")</f>
        <v>45984.219265277781</v>
      </c>
      <c r="H35" s="153"/>
      <c r="I35" s="151" t="str">
        <f>IFERROR(VLOOKUP(D35,DB!A:F,6,0),"")</f>
        <v/>
      </c>
      <c r="J35" s="151" t="str">
        <f>IFERROR(VLOOKUP(D35,DB!A:G,7,0),"")</f>
        <v/>
      </c>
      <c r="K35" s="154"/>
      <c r="L35" s="155" t="str">
        <f>IFERROR(VLOOKUP(D35,DB!A:I,9,0),"")</f>
        <v/>
      </c>
    </row>
    <row r="36" spans="1:12" ht="31.5" customHeight="1">
      <c r="A36" s="150"/>
      <c r="B36" s="151" t="str">
        <f>IFERROR(VLOOKUP(D36,DB!A:K,11,0),"")</f>
        <v/>
      </c>
      <c r="C36" s="152"/>
      <c r="D36" s="151"/>
      <c r="E36" s="109"/>
      <c r="F36" s="153"/>
      <c r="G36" s="75">
        <f ca="1">IFERROR(NOW()-F36,"-")</f>
        <v>45984.219265277781</v>
      </c>
      <c r="H36" s="153"/>
      <c r="I36" s="151" t="str">
        <f>IFERROR(VLOOKUP(D36,DB!A:F,6,0),"")</f>
        <v/>
      </c>
      <c r="J36" s="151" t="str">
        <f>IFERROR(VLOOKUP(D36,DB!A:G,7,0),"")</f>
        <v/>
      </c>
      <c r="K36" s="154"/>
      <c r="L36" s="155" t="str">
        <f>IFERROR(VLOOKUP(D36,DB!A:I,9,0),"")</f>
        <v/>
      </c>
    </row>
    <row r="37" spans="1:12" ht="31.5" customHeight="1">
      <c r="A37" s="150"/>
      <c r="B37" s="151" t="str">
        <f>IFERROR(VLOOKUP(D37,DB!A:K,11,0),"")</f>
        <v/>
      </c>
      <c r="C37" s="152"/>
      <c r="D37" s="151"/>
      <c r="E37" s="109"/>
      <c r="F37" s="153"/>
      <c r="G37" s="75">
        <f ca="1">IFERROR(NOW()-F37,"-")</f>
        <v>45984.219265277781</v>
      </c>
      <c r="H37" s="153"/>
      <c r="I37" s="151" t="str">
        <f>IFERROR(VLOOKUP(D37,DB!A:F,6,0),"")</f>
        <v/>
      </c>
      <c r="J37" s="151" t="str">
        <f>IFERROR(VLOOKUP(D37,DB!A:G,7,0),"")</f>
        <v/>
      </c>
      <c r="K37" s="154"/>
      <c r="L37" s="155" t="str">
        <f>IFERROR(VLOOKUP(D37,DB!A:I,9,0),"")</f>
        <v/>
      </c>
    </row>
    <row r="38" spans="1:12" ht="31.5" customHeight="1">
      <c r="A38" s="150"/>
      <c r="B38" s="151" t="str">
        <f>IFERROR(VLOOKUP(D38,DB!A:K,11,0),"")</f>
        <v/>
      </c>
      <c r="C38" s="152"/>
      <c r="D38" s="151"/>
      <c r="E38" s="109"/>
      <c r="F38" s="153"/>
      <c r="G38" s="75">
        <f ca="1">IFERROR(NOW()-F38,"-")</f>
        <v>45984.219265277781</v>
      </c>
      <c r="H38" s="153"/>
      <c r="I38" s="151" t="str">
        <f>IFERROR(VLOOKUP(D38,DB!A:F,6,0),"")</f>
        <v/>
      </c>
      <c r="J38" s="151" t="str">
        <f>IFERROR(VLOOKUP(D38,DB!A:G,7,0),"")</f>
        <v/>
      </c>
      <c r="K38" s="154"/>
      <c r="L38" s="155" t="str">
        <f>IFERROR(VLOOKUP(D38,DB!A:I,9,0),"")</f>
        <v/>
      </c>
    </row>
    <row r="39" spans="1:12" ht="31.5" customHeight="1">
      <c r="A39" s="150"/>
      <c r="B39" s="151" t="str">
        <f>IFERROR(VLOOKUP(D39,DB!A:K,11,0),"")</f>
        <v/>
      </c>
      <c r="C39" s="152"/>
      <c r="D39" s="149"/>
      <c r="E39" s="109"/>
      <c r="F39" s="153"/>
      <c r="G39" s="75">
        <f ca="1">IFERROR(NOW()-F39,"-")</f>
        <v>45984.219265277781</v>
      </c>
      <c r="H39" s="153"/>
      <c r="I39" s="151" t="str">
        <f>IFERROR(VLOOKUP(D39,DB!A:F,6,0),"")</f>
        <v/>
      </c>
      <c r="J39" s="151" t="str">
        <f>IFERROR(VLOOKUP(D39,DB!A:G,7,0),"")</f>
        <v/>
      </c>
      <c r="K39" s="154"/>
      <c r="L39" s="155" t="str">
        <f>IFERROR(VLOOKUP(D39,DB!A:I,9,0),"")</f>
        <v/>
      </c>
    </row>
    <row r="40" spans="1:12" ht="31.5" customHeight="1">
      <c r="A40" s="150"/>
      <c r="B40" s="151" t="str">
        <f>IFERROR(VLOOKUP(D40,DB!A:K,11,0),"")</f>
        <v/>
      </c>
      <c r="C40" s="152"/>
      <c r="D40" s="151"/>
      <c r="E40" s="109"/>
      <c r="F40" s="153"/>
      <c r="G40" s="75">
        <f ca="1">IFERROR(NOW()-F40,"-")</f>
        <v>45984.219265277781</v>
      </c>
      <c r="H40" s="153"/>
      <c r="I40" s="151" t="str">
        <f>IFERROR(VLOOKUP(D40,DB!A:F,6,0),"")</f>
        <v/>
      </c>
      <c r="J40" s="151" t="str">
        <f>IFERROR(VLOOKUP(D40,DB!A:G,7,0),"")</f>
        <v/>
      </c>
      <c r="K40" s="154"/>
      <c r="L40" s="155" t="str">
        <f>IFERROR(VLOOKUP(D40,DB!A:I,9,0),"")</f>
        <v/>
      </c>
    </row>
    <row r="41" spans="1:12" ht="31.5" customHeight="1">
      <c r="A41" s="150"/>
      <c r="B41" s="151" t="str">
        <f>IFERROR(VLOOKUP(D41,DB!A:K,11,0),"")</f>
        <v/>
      </c>
      <c r="C41" s="152"/>
      <c r="D41" s="151"/>
      <c r="E41" s="109"/>
      <c r="F41" s="153"/>
      <c r="G41" s="75">
        <f ca="1">IFERROR(NOW()-F41,"-")</f>
        <v>45984.219265277781</v>
      </c>
      <c r="H41" s="153"/>
      <c r="I41" s="151" t="str">
        <f>IFERROR(VLOOKUP(D41,DB!A:F,6,0),"")</f>
        <v/>
      </c>
      <c r="J41" s="151" t="str">
        <f>IFERROR(VLOOKUP(D41,DB!A:G,7,0),"")</f>
        <v/>
      </c>
      <c r="K41" s="154"/>
      <c r="L41" s="155" t="str">
        <f>IFERROR(VLOOKUP(D41,DB!A:I,9,0),"")</f>
        <v/>
      </c>
    </row>
    <row r="42" spans="1:12" ht="31.5" customHeight="1">
      <c r="A42" s="150"/>
      <c r="B42" s="151" t="str">
        <f>IFERROR(VLOOKUP(D42,DB!A:K,11,0),"")</f>
        <v/>
      </c>
      <c r="C42" s="152"/>
      <c r="D42" s="151"/>
      <c r="E42" s="109"/>
      <c r="F42" s="153"/>
      <c r="G42" s="75">
        <f ca="1">IFERROR(NOW()-F42,"-")</f>
        <v>45984.219265277781</v>
      </c>
      <c r="H42" s="153"/>
      <c r="I42" s="151" t="str">
        <f>IFERROR(VLOOKUP(D42,DB!A:F,6,0),"")</f>
        <v/>
      </c>
      <c r="J42" s="151" t="str">
        <f>IFERROR(VLOOKUP(D42,DB!A:G,7,0),"")</f>
        <v/>
      </c>
      <c r="K42" s="154"/>
      <c r="L42" s="155" t="str">
        <f>IFERROR(VLOOKUP(D42,DB!A:I,9,0),"")</f>
        <v/>
      </c>
    </row>
    <row r="43" spans="1:12" ht="31.5" customHeight="1">
      <c r="A43" s="150"/>
      <c r="B43" s="151" t="str">
        <f>IFERROR(VLOOKUP(D43,DB!A:K,11,0),"")</f>
        <v/>
      </c>
      <c r="C43" s="152"/>
      <c r="D43" s="151"/>
      <c r="E43" s="109"/>
      <c r="F43" s="153"/>
      <c r="G43" s="75">
        <f ca="1">IFERROR(NOW()-F43,"-")</f>
        <v>45984.219265277781</v>
      </c>
      <c r="H43" s="153"/>
      <c r="I43" s="151" t="str">
        <f>IFERROR(VLOOKUP(D43,DB!A:F,6,0),"")</f>
        <v/>
      </c>
      <c r="J43" s="151" t="str">
        <f>IFERROR(VLOOKUP(D43,DB!A:G,7,0),"")</f>
        <v/>
      </c>
      <c r="K43" s="154"/>
      <c r="L43" s="155" t="str">
        <f>IFERROR(VLOOKUP(D43,DB!A:I,9,0),"")</f>
        <v/>
      </c>
    </row>
    <row r="44" spans="1:12" ht="31.5" customHeight="1">
      <c r="A44" s="150"/>
      <c r="B44" s="151" t="str">
        <f>IFERROR(VLOOKUP(D44,DB!A:K,11,0),"")</f>
        <v/>
      </c>
      <c r="C44" s="152"/>
      <c r="D44" s="151"/>
      <c r="E44" s="109"/>
      <c r="F44" s="153"/>
      <c r="G44" s="75">
        <f ca="1">IFERROR(NOW()-F44,"-")</f>
        <v>45984.219265277781</v>
      </c>
      <c r="H44" s="153"/>
      <c r="I44" s="151" t="str">
        <f>IFERROR(VLOOKUP(D44,DB!A:F,6,0),"")</f>
        <v/>
      </c>
      <c r="J44" s="151" t="str">
        <f>IFERROR(VLOOKUP(D44,DB!A:G,7,0),"")</f>
        <v/>
      </c>
      <c r="K44" s="154"/>
      <c r="L44" s="155" t="str">
        <f>IFERROR(VLOOKUP(D44,DB!A:I,9,0),"")</f>
        <v/>
      </c>
    </row>
    <row r="45" spans="1:12" ht="31.5" customHeight="1">
      <c r="A45" s="150"/>
      <c r="B45" s="151" t="str">
        <f>IFERROR(VLOOKUP(D45,DB!A:K,11,0),"")</f>
        <v/>
      </c>
      <c r="C45" s="152"/>
      <c r="D45" s="151"/>
      <c r="E45" s="109"/>
      <c r="F45" s="153"/>
      <c r="G45" s="75">
        <f ca="1">IFERROR(NOW()-F45,"-")</f>
        <v>45984.219265277781</v>
      </c>
      <c r="H45" s="153"/>
      <c r="I45" s="151" t="str">
        <f>IFERROR(VLOOKUP(D45,DB!A:F,6,0),"")</f>
        <v/>
      </c>
      <c r="J45" s="151" t="str">
        <f>IFERROR(VLOOKUP(D45,DB!A:G,7,0),"")</f>
        <v/>
      </c>
      <c r="K45" s="154"/>
      <c r="L45" s="155" t="str">
        <f>IFERROR(VLOOKUP(D45,DB!A:I,9,0),"")</f>
        <v/>
      </c>
    </row>
    <row r="46" spans="1:12" ht="31.5" customHeight="1">
      <c r="A46" s="150"/>
      <c r="B46" s="151" t="str">
        <f>IFERROR(VLOOKUP(D46,DB!A:K,11,0),"")</f>
        <v/>
      </c>
      <c r="C46" s="152"/>
      <c r="D46" s="149"/>
      <c r="E46" s="109"/>
      <c r="F46" s="153"/>
      <c r="G46" s="75">
        <f ca="1">IFERROR(NOW()-F46,"-")</f>
        <v>45984.219265277781</v>
      </c>
      <c r="H46" s="153"/>
      <c r="I46" s="151" t="str">
        <f>IFERROR(VLOOKUP(D46,DB!A:F,6,0),"")</f>
        <v/>
      </c>
      <c r="J46" s="151" t="str">
        <f>IFERROR(VLOOKUP(D46,DB!A:G,7,0),"")</f>
        <v/>
      </c>
      <c r="K46" s="154"/>
      <c r="L46" s="155" t="str">
        <f>IFERROR(VLOOKUP(D46,DB!A:I,9,0),"")</f>
        <v/>
      </c>
    </row>
    <row r="47" spans="1:12" ht="31.5" customHeight="1">
      <c r="A47" s="150"/>
      <c r="B47" s="151" t="str">
        <f>IFERROR(VLOOKUP(D47,DB!A:K,11,0),"")</f>
        <v/>
      </c>
      <c r="C47" s="152"/>
      <c r="D47" s="151"/>
      <c r="E47" s="109"/>
      <c r="F47" s="153"/>
      <c r="G47" s="75">
        <f ca="1">IFERROR(NOW()-F47,"-")</f>
        <v>45984.219265277781</v>
      </c>
      <c r="H47" s="153"/>
      <c r="I47" s="151" t="str">
        <f>IFERROR(VLOOKUP(D47,DB!A:F,6,0),"")</f>
        <v/>
      </c>
      <c r="J47" s="151" t="str">
        <f>IFERROR(VLOOKUP(D47,DB!A:G,7,0),"")</f>
        <v/>
      </c>
      <c r="K47" s="154"/>
      <c r="L47" s="155" t="str">
        <f>IFERROR(VLOOKUP(D47,DB!A:I,9,0),"")</f>
        <v/>
      </c>
    </row>
    <row r="48" spans="1:12" ht="31.5" customHeight="1">
      <c r="A48" s="150"/>
      <c r="B48" s="151" t="str">
        <f>IFERROR(VLOOKUP(D48,DB!A:K,11,0),"")</f>
        <v/>
      </c>
      <c r="C48" s="152"/>
      <c r="D48" s="151"/>
      <c r="E48" s="109"/>
      <c r="F48" s="153"/>
      <c r="G48" s="75">
        <f ca="1">IFERROR(NOW()-F48,"-")</f>
        <v>45984.219265277781</v>
      </c>
      <c r="H48" s="153"/>
      <c r="I48" s="151" t="str">
        <f>IFERROR(VLOOKUP(D48,DB!A:F,6,0),"")</f>
        <v/>
      </c>
      <c r="J48" s="151" t="str">
        <f>IFERROR(VLOOKUP(D48,DB!A:G,7,0),"")</f>
        <v/>
      </c>
      <c r="K48" s="154"/>
      <c r="L48" s="155" t="str">
        <f>IFERROR(VLOOKUP(D48,DB!A:I,9,0),"")</f>
        <v/>
      </c>
    </row>
    <row r="49" spans="1:12" ht="31.5" customHeight="1">
      <c r="A49" s="150"/>
      <c r="B49" s="151" t="str">
        <f>IFERROR(VLOOKUP(D49,DB!A:K,11,0),"")</f>
        <v/>
      </c>
      <c r="C49" s="152"/>
      <c r="D49" s="151"/>
      <c r="E49" s="109"/>
      <c r="F49" s="153"/>
      <c r="G49" s="75">
        <f ca="1">IFERROR(NOW()-F49,"-")</f>
        <v>45984.219265277781</v>
      </c>
      <c r="H49" s="153"/>
      <c r="I49" s="151" t="str">
        <f>IFERROR(VLOOKUP(D49,DB!A:F,6,0),"")</f>
        <v/>
      </c>
      <c r="J49" s="151" t="str">
        <f>IFERROR(VLOOKUP(D49,DB!A:G,7,0),"")</f>
        <v/>
      </c>
      <c r="K49" s="154"/>
      <c r="L49" s="155" t="str">
        <f>IFERROR(VLOOKUP(D49,DB!A:I,9,0),"")</f>
        <v/>
      </c>
    </row>
    <row r="50" spans="1:12" ht="31.5" customHeight="1">
      <c r="A50" s="150"/>
      <c r="B50" s="151" t="str">
        <f>IFERROR(VLOOKUP(D50,DB!A:K,11,0),"")</f>
        <v/>
      </c>
      <c r="C50" s="152"/>
      <c r="D50" s="151"/>
      <c r="E50" s="109"/>
      <c r="F50" s="153"/>
      <c r="G50" s="75">
        <f ca="1">IFERROR(NOW()-F50,"-")</f>
        <v>45984.219265277781</v>
      </c>
      <c r="H50" s="153"/>
      <c r="I50" s="151" t="str">
        <f>IFERROR(VLOOKUP(D50,DB!A:F,6,0),"")</f>
        <v/>
      </c>
      <c r="J50" s="151" t="str">
        <f>IFERROR(VLOOKUP(D50,DB!A:G,7,0),"")</f>
        <v/>
      </c>
      <c r="K50" s="154"/>
      <c r="L50" s="155" t="str">
        <f>IFERROR(VLOOKUP(D50,DB!A:I,9,0),"")</f>
        <v/>
      </c>
    </row>
    <row r="51" spans="1:12" ht="31.5" customHeight="1">
      <c r="A51" s="150"/>
      <c r="B51" s="151" t="str">
        <f>IFERROR(VLOOKUP(D51,DB!A:K,11,0),"")</f>
        <v/>
      </c>
      <c r="C51" s="152"/>
      <c r="D51" s="151"/>
      <c r="E51" s="109"/>
      <c r="F51" s="153"/>
      <c r="G51" s="75">
        <f ca="1">IFERROR(NOW()-F51,"-")</f>
        <v>45984.219265277781</v>
      </c>
      <c r="H51" s="153"/>
      <c r="I51" s="151" t="str">
        <f>IFERROR(VLOOKUP(D51,DB!A:F,6,0),"")</f>
        <v/>
      </c>
      <c r="J51" s="151" t="str">
        <f>IFERROR(VLOOKUP(D51,DB!A:G,7,0),"")</f>
        <v/>
      </c>
      <c r="K51" s="154"/>
      <c r="L51" s="155" t="str">
        <f>IFERROR(VLOOKUP(D51,DB!A:I,9,0),"")</f>
        <v/>
      </c>
    </row>
    <row r="52" spans="1:12" ht="31.5" customHeight="1">
      <c r="A52" s="150"/>
      <c r="B52" s="151" t="str">
        <f>IFERROR(VLOOKUP(D52,DB!A:K,11,0),"")</f>
        <v/>
      </c>
      <c r="C52" s="152"/>
      <c r="D52" s="151"/>
      <c r="E52" s="109"/>
      <c r="F52" s="153"/>
      <c r="G52" s="75">
        <f ca="1">IFERROR(NOW()-F52,"-")</f>
        <v>45984.219265277781</v>
      </c>
      <c r="H52" s="153"/>
      <c r="I52" s="151" t="str">
        <f>IFERROR(VLOOKUP(D52,DB!A:F,6,0),"")</f>
        <v/>
      </c>
      <c r="J52" s="151" t="str">
        <f>IFERROR(VLOOKUP(D52,DB!A:G,7,0),"")</f>
        <v/>
      </c>
      <c r="K52" s="154"/>
      <c r="L52" s="155" t="str">
        <f>IFERROR(VLOOKUP(D52,DB!A:I,9,0),"")</f>
        <v/>
      </c>
    </row>
    <row r="53" spans="1:12" ht="31.5" customHeight="1">
      <c r="A53" s="150"/>
      <c r="B53" s="151" t="str">
        <f>IFERROR(VLOOKUP(D53,DB!A:K,11,0),"")</f>
        <v/>
      </c>
      <c r="C53" s="152"/>
      <c r="D53" s="149"/>
      <c r="E53" s="109"/>
      <c r="F53" s="153"/>
      <c r="G53" s="75">
        <f ca="1">IFERROR(NOW()-F53,"-")</f>
        <v>45984.219265277781</v>
      </c>
      <c r="H53" s="153"/>
      <c r="I53" s="151" t="str">
        <f>IFERROR(VLOOKUP(D53,DB!A:F,6,0),"")</f>
        <v/>
      </c>
      <c r="J53" s="151" t="str">
        <f>IFERROR(VLOOKUP(D53,DB!A:G,7,0),"")</f>
        <v/>
      </c>
      <c r="K53" s="154"/>
      <c r="L53" s="155" t="str">
        <f>IFERROR(VLOOKUP(D53,DB!A:I,9,0),"")</f>
        <v/>
      </c>
    </row>
    <row r="54" spans="1:12" ht="31.5" customHeight="1">
      <c r="A54" s="150"/>
      <c r="B54" s="151" t="str">
        <f>IFERROR(VLOOKUP(D54,DB!A:K,11,0),"")</f>
        <v/>
      </c>
      <c r="C54" s="152"/>
      <c r="D54" s="151"/>
      <c r="E54" s="109"/>
      <c r="F54" s="153"/>
      <c r="G54" s="75">
        <f ca="1">IFERROR(NOW()-F54,"-")</f>
        <v>45984.219265277781</v>
      </c>
      <c r="H54" s="153"/>
      <c r="I54" s="151" t="str">
        <f>IFERROR(VLOOKUP(D54,DB!A:F,6,0),"")</f>
        <v/>
      </c>
      <c r="J54" s="151" t="str">
        <f>IFERROR(VLOOKUP(D54,DB!A:G,7,0),"")</f>
        <v/>
      </c>
      <c r="K54" s="154"/>
      <c r="L54" s="155" t="str">
        <f>IFERROR(VLOOKUP(D54,DB!A:I,9,0),"")</f>
        <v/>
      </c>
    </row>
    <row r="55" spans="1:12" ht="31.5" customHeight="1">
      <c r="A55" s="150"/>
      <c r="B55" s="151" t="str">
        <f>IFERROR(VLOOKUP(D55,DB!A:K,11,0),"")</f>
        <v/>
      </c>
      <c r="C55" s="152"/>
      <c r="D55" s="151"/>
      <c r="E55" s="109"/>
      <c r="F55" s="153"/>
      <c r="G55" s="75">
        <f ca="1">IFERROR(NOW()-F55,"-")</f>
        <v>45984.219265277781</v>
      </c>
      <c r="H55" s="153"/>
      <c r="I55" s="151" t="str">
        <f>IFERROR(VLOOKUP(D55,DB!A:F,6,0),"")</f>
        <v/>
      </c>
      <c r="J55" s="151" t="str">
        <f>IFERROR(VLOOKUP(D55,DB!A:G,7,0),"")</f>
        <v/>
      </c>
      <c r="K55" s="154"/>
      <c r="L55" s="155" t="str">
        <f>IFERROR(VLOOKUP(D55,DB!A:I,9,0),"")</f>
        <v/>
      </c>
    </row>
    <row r="56" spans="1:12" ht="31.5" customHeight="1">
      <c r="A56" s="150"/>
      <c r="B56" s="151" t="str">
        <f>IFERROR(VLOOKUP(D56,DB!A:K,11,0),"")</f>
        <v/>
      </c>
      <c r="C56" s="152"/>
      <c r="D56" s="151"/>
      <c r="E56" s="109"/>
      <c r="F56" s="153"/>
      <c r="G56" s="75">
        <f ca="1">IFERROR(NOW()-F56,"-")</f>
        <v>45984.219265277781</v>
      </c>
      <c r="H56" s="153"/>
      <c r="I56" s="151" t="str">
        <f>IFERROR(VLOOKUP(D56,DB!A:F,6,0),"")</f>
        <v/>
      </c>
      <c r="J56" s="151" t="str">
        <f>IFERROR(VLOOKUP(D56,DB!A:G,7,0),"")</f>
        <v/>
      </c>
      <c r="K56" s="154"/>
      <c r="L56" s="155" t="str">
        <f>IFERROR(VLOOKUP(D56,DB!A:I,9,0),"")</f>
        <v/>
      </c>
    </row>
    <row r="57" spans="1:12" ht="31.5" customHeight="1">
      <c r="A57" s="150"/>
      <c r="B57" s="151" t="str">
        <f>IFERROR(VLOOKUP(D57,DB!A:K,11,0),"")</f>
        <v/>
      </c>
      <c r="C57" s="152"/>
      <c r="D57" s="151"/>
      <c r="E57" s="109"/>
      <c r="F57" s="153"/>
      <c r="G57" s="75">
        <f ca="1">IFERROR(NOW()-F57,"-")</f>
        <v>45984.219265277781</v>
      </c>
      <c r="H57" s="153"/>
      <c r="I57" s="151" t="str">
        <f>IFERROR(VLOOKUP(D57,DB!A:F,6,0),"")</f>
        <v/>
      </c>
      <c r="J57" s="151" t="str">
        <f>IFERROR(VLOOKUP(D57,DB!A:G,7,0),"")</f>
        <v/>
      </c>
      <c r="K57" s="154"/>
      <c r="L57" s="155" t="str">
        <f>IFERROR(VLOOKUP(D57,DB!A:I,9,0),"")</f>
        <v/>
      </c>
    </row>
    <row r="58" spans="1:12" ht="31.5" customHeight="1">
      <c r="A58" s="150"/>
      <c r="B58" s="151" t="str">
        <f>IFERROR(VLOOKUP(D58,DB!A:K,11,0),"")</f>
        <v/>
      </c>
      <c r="C58" s="152"/>
      <c r="D58" s="151"/>
      <c r="E58" s="109"/>
      <c r="F58" s="153"/>
      <c r="G58" s="75">
        <f ca="1">IFERROR(NOW()-F58,"-")</f>
        <v>45984.219265277781</v>
      </c>
      <c r="H58" s="153"/>
      <c r="I58" s="151" t="str">
        <f>IFERROR(VLOOKUP(D58,DB!A:F,6,0),"")</f>
        <v/>
      </c>
      <c r="J58" s="151" t="str">
        <f>IFERROR(VLOOKUP(D58,DB!A:G,7,0),"")</f>
        <v/>
      </c>
      <c r="K58" s="154"/>
      <c r="L58" s="155" t="str">
        <f>IFERROR(VLOOKUP(D58,DB!A:I,9,0),"")</f>
        <v/>
      </c>
    </row>
  </sheetData>
  <dataValidations count="2">
    <dataValidation allowBlank="1" showInputMessage="1" showErrorMessage="1" sqref="E1" xr:uid="{9E1BC488-8814-4F8A-8DBE-742B3278AB71}"/>
    <dataValidation type="list" allowBlank="1" showInputMessage="1" showErrorMessage="1" sqref="E2:E5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2025-11-23T02:17:44Z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