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933" documentId="120_S{2AC9BD13-BADA-5192-A53E-5A8FF88502F6}" xr6:coauthVersionLast="47" xr6:coauthVersionMax="47" xr10:uidLastSave="{7884EA88-AD21-4B2D-9669-A41FE8AA5B7C}"/>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J3" i="1"/>
  <c r="J4" i="1"/>
  <c r="J5" i="1"/>
  <c r="J6" i="1"/>
  <c r="I3" i="1"/>
  <c r="I4" i="1"/>
  <c r="I5" i="1"/>
  <c r="I6" i="1"/>
  <c r="G3" i="1"/>
  <c r="G4" i="1"/>
  <c r="G5" i="1"/>
  <c r="G6" i="1"/>
  <c r="B3" i="1"/>
  <c r="B4" i="1"/>
  <c r="B5" i="1"/>
  <c r="B6" i="1"/>
  <c r="B5" i="5"/>
  <c r="G5" i="5"/>
  <c r="I5" i="5"/>
  <c r="J5" i="5"/>
  <c r="L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G2" i="5"/>
  <c r="I3" i="5"/>
  <c r="B6" i="5"/>
  <c r="I6" i="5"/>
  <c r="J6" i="5"/>
  <c r="L6" i="5"/>
  <c r="B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<sst xmlns="http://schemas.openxmlformats.org/spreadsheetml/2006/main" count="180277" uniqueCount="39123">
  <si>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</si>
  <si>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</si>
  <si>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</si>
  <si>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</si>
  <si>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</si>
  <si>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</si>
  <si>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</si>
  <si>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</si>
  <si>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</si>
  <si>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</si>
  <si>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</si>
  <si>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</si>
  <si>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</si>
  <si>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</si>
  <si>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</si>
  <si>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</si>
  <si>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</si>
  <si>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</si>
  <si>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</si>
  <si>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</si>
  <si>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</si>
  <si>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</si>
  <si>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</si>
  <si>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</si>
  <si>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</si>
  <si>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</si>
  <si>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</si>
  <si>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</si>
  <si>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</si>
  <si>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</si>
  <si>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</si>
  <si>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</si>
  <si>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</si>
  <si>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</si>
  <si>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</si>
  <si>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</si>
  <si>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</si>
  <si>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</si>
  <si>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</si>
  <si>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</si>
  <si>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</si>
  <si>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</si>
  <si>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</si>
  <si>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</si>
  <si>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</si>
  <si>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</si>
  <si>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</si>
  <si>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</si>
  <si>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</si>
  <si>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</si>
  <si>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</si>
  <si>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</si>
  <si>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</si>
  <si>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</si>
  <si>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</si>
  <si>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</si>
  <si>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</si>
  <si>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</si>
  <si>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</si>
  <si>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</si>
  <si>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</si>
  <si>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</si>
  <si>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</si>
  <si>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</si>
  <si>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</si>
  <si>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</si>
  <si>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</si>
  <si>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</si>
  <si>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</si>
  <si>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</si>
  <si>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</si>
  <si>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</si>
  <si>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</si>
  <si>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</si>
  <si>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</si>
  <si>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</si>
  <si>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</si>
  <si>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</si>
  <si>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</si>
  <si>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</si>
  <si>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</si>
  <si>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</si>
  <si>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</si>
  <si>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</si>
  <si>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</si>
  <si>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</si>
  <si>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</si>
  <si>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</si>
  <si>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</si>
  <si>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</si>
  <si>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</si>
  <si>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</si>
  <si>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</si>
  <si>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</si>
  <si>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</si>
  <si>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</si>
  <si>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</si>
  <si>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</si>
  <si>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</si>
  <si>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</si>
  <si>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</si>
  <si>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</si>
  <si>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</si>
  <si>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</si>
  <si>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</si>
  <si>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</si>
  <si>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</si>
  <si>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</si>
  <si>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</si>
  <si>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</si>
  <si>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</si>
  <si>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</si>
  <si>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</si>
  <si>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</si>
  <si>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</si>
  <si>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</si>
  <si>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</si>
  <si>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</si>
  <si>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</si>
  <si>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</si>
  <si>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</si>
  <si>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</si>
  <si>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</si>
  <si>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</si>
  <si>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</si>
  <si>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</si>
  <si>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</si>
  <si>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</si>
  <si>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</si>
  <si>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</si>
  <si>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</si>
  <si>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</si>
  <si>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</si>
  <si>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</si>
  <si>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</si>
  <si>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</si>
  <si>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</si>
  <si>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</si>
  <si>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</si>
  <si>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</si>
  <si>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</si>
  <si>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</si>
  <si>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</si>
  <si>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</si>
  <si>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</si>
  <si>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</si>
  <si>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</si>
  <si>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</si>
  <si>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</si>
  <si>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</si>
  <si>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</si>
  <si>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</si>
  <si>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</si>
  <si>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</si>
  <si>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</si>
  <si>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</si>
  <si>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</si>
  <si>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</si>
  <si>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</si>
  <si>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</si>
  <si>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</si>
  <si>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</si>
  <si>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</si>
  <si>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</si>
  <si>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</si>
  <si>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</si>
  <si>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</si>
  <si>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</si>
  <si>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</si>
  <si>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</si>
  <si>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</si>
  <si>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</si>
  <si>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</si>
  <si>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</si>
  <si>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</si>
  <si>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</si>
  <si>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</si>
  <si>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</si>
  <si>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</si>
  <si>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</si>
  <si>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</si>
  <si>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</si>
  <si>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</si>
  <si>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</si>
  <si>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</si>
  <si>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</si>
  <si>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</si>
  <si>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</si>
  <si>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</si>
  <si>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</si>
  <si>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</si>
  <si>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</si>
  <si>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</si>
  <si>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</si>
  <si>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</si>
  <si>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</si>
  <si>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</si>
  <si>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</si>
  <si>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</si>
  <si>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</si>
  <si>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</si>
  <si>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</si>
  <si>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</si>
  <si>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</si>
  <si>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</si>
  <si>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</si>
  <si>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</si>
  <si>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</si>
  <si>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</si>
  <si>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</si>
  <si>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</si>
  <si>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</si>
  <si>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</si>
  <si>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</si>
  <si>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</si>
  <si>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</si>
  <si>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</si>
  <si>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</si>
  <si>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</si>
  <si>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</si>
  <si>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</si>
  <si>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</si>
  <si>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</si>
  <si>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</si>
  <si>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</si>
  <si>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</si>
  <si>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</si>
  <si>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</si>
  <si>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</si>
  <si>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</si>
  <si>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</si>
  <si>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</si>
  <si>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</si>
  <si>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</si>
  <si>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</si>
  <si>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</si>
  <si>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</si>
  <si>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</si>
  <si>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</si>
  <si>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</si>
  <si>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</si>
  <si>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</si>
  <si>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</si>
  <si>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</si>
  <si>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</si>
  <si>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</si>
  <si>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</si>
  <si>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</si>
  <si>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</si>
  <si>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</si>
  <si>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</si>
  <si>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</si>
  <si>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</si>
  <si>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</si>
  <si>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</si>
  <si>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</si>
  <si>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</si>
  <si>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</si>
  <si>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</si>
  <si>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</si>
  <si>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</si>
  <si>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</si>
  <si>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</si>
  <si>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</si>
  <si>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</si>
  <si>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</si>
  <si>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</si>
  <si>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</si>
  <si>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</si>
  <si>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</si>
  <si>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</si>
  <si>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</si>
  <si>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</si>
  <si>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</si>
  <si>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</si>
  <si>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</si>
  <si>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</si>
  <si>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</si>
  <si>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</si>
  <si>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</si>
  <si>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</si>
  <si>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</si>
  <si>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</si>
  <si>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</si>
  <si>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</si>
  <si>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</si>
  <si>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</si>
  <si>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</si>
  <si>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</si>
  <si>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</si>
  <si>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</si>
  <si>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</si>
  <si>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</si>
  <si>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</si>
  <si>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</si>
  <si>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</si>
  <si>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</si>
  <si>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</si>
  <si>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</si>
  <si>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</si>
  <si>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</si>
  <si>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</si>
  <si>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</si>
  <si>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</si>
  <si>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</si>
  <si>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</si>
  <si>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</si>
  <si>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</si>
  <si>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</si>
  <si>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</si>
  <si>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</si>
  <si>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</si>
  <si>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</si>
  <si>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</si>
  <si>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</si>
  <si>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</si>
  <si>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</si>
  <si>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</si>
  <si>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</si>
  <si>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</si>
  <si>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</si>
  <si>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</si>
  <si>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</si>
  <si>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</si>
  <si>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</si>
  <si>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</si>
  <si>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</si>
  <si>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</si>
  <si>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</si>
  <si>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</si>
  <si>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</si>
  <si>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</si>
  <si>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</si>
  <si>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</si>
  <si>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</si>
  <si>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</si>
  <si>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</si>
  <si>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</si>
  <si>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</si>
  <si>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</si>
  <si>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</si>
  <si>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</si>
  <si>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</si>
  <si>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</si>
  <si>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</si>
  <si>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</si>
  <si>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</si>
  <si>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</si>
  <si>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</si>
  <si>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</si>
  <si>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</si>
  <si>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</si>
  <si>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</si>
  <si>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</si>
  <si>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</si>
  <si>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</si>
  <si>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</si>
  <si>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</si>
  <si>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</si>
  <si>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</si>
  <si>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</si>
  <si>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</si>
  <si>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</si>
  <si>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</si>
  <si>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</si>
  <si>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</si>
  <si>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</si>
  <si>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</si>
  <si>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</si>
  <si>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</si>
  <si>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</si>
  <si>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</si>
  <si>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</si>
  <si>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</si>
  <si>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</si>
  <si>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</si>
  <si>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</si>
  <si>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</si>
  <si>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</si>
  <si>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</si>
  <si>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</si>
  <si>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</si>
  <si>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</si>
  <si>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</si>
  <si>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</si>
  <si>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</si>
  <si>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</si>
  <si>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</si>
  <si>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</si>
  <si>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</si>
  <si>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</si>
  <si>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</si>
  <si>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</si>
  <si>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</si>
  <si>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</si>
  <si>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</si>
  <si>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</si>
  <si>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</si>
  <si>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</si>
  <si>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</si>
  <si>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</si>
  <si>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</si>
  <si>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</si>
  <si>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</si>
  <si>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</si>
  <si>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</si>
  <si>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</si>
  <si>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</si>
  <si>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</si>
  <si>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</si>
  <si>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</si>
  <si>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</si>
  <si>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</si>
  <si>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</si>
  <si>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</si>
  <si>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</si>
  <si>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</si>
  <si>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</si>
  <si>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</si>
  <si>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</si>
  <si>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</si>
  <si>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</si>
  <si>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</si>
  <si>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</si>
  <si>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</si>
  <si>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</si>
  <si>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</si>
  <si>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</si>
  <si>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</si>
  <si>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</si>
  <si>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</si>
  <si>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</si>
  <si>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</si>
  <si>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</si>
  <si>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</si>
  <si>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</si>
  <si>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</si>
  <si>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</si>
  <si>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</si>
  <si>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</si>
  <si>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</si>
  <si>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</si>
  <si>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</si>
  <si>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</si>
  <si>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</si>
  <si>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</si>
  <si>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</si>
  <si>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</si>
  <si>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</si>
  <si>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</si>
  <si>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</si>
  <si>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</si>
  <si>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</si>
  <si>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</si>
  <si>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</si>
  <si>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</si>
  <si>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</si>
  <si>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</si>
  <si>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</si>
  <si>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</si>
  <si>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</si>
  <si>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</si>
  <si>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</si>
  <si>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</si>
  <si>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</si>
  <si>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</si>
  <si>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</si>
  <si>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</si>
  <si>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</si>
  <si>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</si>
  <si>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</si>
  <si>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</si>
  <si>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</si>
  <si>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</si>
  <si>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</si>
  <si>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</si>
  <si>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</si>
  <si>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</si>
  <si>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</si>
  <si>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</si>
  <si>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</si>
  <si>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</si>
  <si>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</si>
  <si>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</si>
  <si>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</si>
  <si>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</si>
  <si>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</si>
  <si>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</si>
  <si>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</si>
  <si>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</si>
  <si>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</si>
  <si>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</si>
  <si>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</si>
  <si>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</si>
  <si>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</si>
  <si>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</si>
  <si>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</si>
  <si>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</si>
  <si>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</si>
  <si>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</si>
  <si>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</si>
  <si>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</si>
  <si>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</si>
  <si>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</si>
  <si>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</si>
  <si>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</si>
  <si>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</si>
  <si>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</si>
  <si>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</si>
  <si>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</si>
  <si>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</si>
  <si>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</si>
  <si>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</si>
  <si>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</si>
  <si>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</si>
  <si>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</si>
  <si>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</si>
  <si>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</si>
  <si>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</si>
  <si>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</si>
  <si>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</si>
  <si>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</si>
  <si>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</si>
  <si>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</si>
  <si>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</si>
  <si>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</si>
  <si>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</si>
  <si>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</si>
  <si>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</si>
  <si>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</si>
  <si>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</si>
  <si>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</si>
  <si>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</si>
  <si>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</si>
  <si>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</si>
  <si>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</si>
  <si>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</si>
  <si>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</si>
  <si>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</si>
  <si>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</si>
  <si>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</si>
  <si>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</si>
  <si>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</si>
  <si>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</si>
  <si>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</si>
  <si>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</si>
  <si>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</si>
  <si>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</si>
  <si>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</si>
  <si>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</si>
  <si>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</si>
  <si>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</si>
  <si>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</si>
  <si>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</si>
  <si>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</si>
  <si>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</si>
  <si>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</si>
  <si>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</si>
  <si>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</si>
  <si>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</si>
  <si>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</si>
  <si>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</si>
  <si>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</si>
  <si>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</si>
  <si>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</si>
  <si>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</si>
  <si>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</si>
  <si>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</si>
  <si>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</si>
  <si>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</si>
  <si>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</si>
  <si>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</si>
  <si>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</si>
  <si>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</si>
  <si>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</si>
  <si>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</si>
  <si>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</si>
  <si>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</si>
  <si>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</si>
  <si>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</si>
  <si>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</si>
  <si>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</si>
  <si>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</si>
  <si>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</si>
  <si>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</si>
  <si>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</si>
  <si>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</si>
  <si>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</si>
  <si>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</si>
  <si>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</si>
  <si>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</si>
  <si>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</si>
  <si>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</si>
  <si>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</si>
  <si>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</si>
  <si>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</si>
  <si>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</si>
  <si>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</si>
  <si>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</si>
  <si>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</si>
  <si>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</si>
  <si>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</si>
  <si>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</si>
  <si>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</si>
  <si>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</si>
  <si>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</si>
  <si>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</si>
  <si>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</si>
  <si>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</si>
  <si>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</si>
  <si>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</si>
  <si>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</si>
  <si>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</si>
  <si>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</si>
  <si>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</si>
  <si>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</si>
  <si>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</si>
  <si>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</si>
  <si>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</si>
  <si>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</si>
  <si>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</si>
  <si>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</si>
  <si>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</si>
  <si>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</si>
  <si>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</si>
  <si>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</si>
  <si>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</si>
  <si>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</si>
  <si>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</si>
  <si>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</si>
  <si>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</si>
  <si>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</si>
  <si>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</si>
  <si>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</si>
  <si>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</si>
  <si>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</si>
  <si>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</si>
  <si>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</si>
  <si>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</si>
  <si>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</si>
  <si>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</si>
  <si>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</si>
  <si>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</si>
  <si>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</si>
  <si>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</si>
  <si>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</si>
  <si>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</si>
  <si>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</si>
  <si>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</si>
  <si>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</si>
  <si>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</si>
  <si>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</si>
  <si>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</si>
  <si>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</si>
  <si>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</si>
  <si>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</si>
  <si>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</si>
  <si>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</si>
  <si>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</si>
  <si>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</si>
  <si>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</si>
  <si>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</si>
  <si>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</si>
  <si>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</si>
  <si>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</si>
  <si>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</si>
  <si>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</si>
  <si>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</si>
  <si>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</si>
  <si>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</si>
  <si>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</si>
  <si>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</si>
  <si>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</si>
  <si>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</si>
  <si>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</si>
  <si>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</si>
  <si>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</si>
  <si>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</si>
  <si>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</si>
  <si>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</si>
  <si>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</si>
  <si>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</si>
  <si>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</si>
  <si>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</si>
  <si>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</si>
  <si>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</si>
  <si>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</si>
  <si>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</si>
  <si>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</si>
  <si>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</si>
  <si>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</si>
  <si>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</si>
  <si>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</si>
  <si>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</si>
  <si>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</si>
  <si>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</si>
  <si>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</si>
  <si>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</si>
  <si>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</si>
  <si>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</si>
  <si>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</si>
  <si>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</si>
  <si>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</si>
  <si>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</si>
  <si>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</si>
  <si>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</si>
  <si>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</si>
  <si>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</si>
  <si>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</si>
  <si>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</si>
  <si>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</si>
  <si>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</si>
  <si>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</si>
  <si>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</si>
  <si>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</si>
  <si>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</si>
  <si>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</si>
  <si>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</si>
  <si>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</si>
  <si>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</si>
  <si>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</si>
  <si>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</si>
  <si>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</si>
  <si>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</si>
  <si>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</si>
  <si>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</si>
  <si>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</si>
  <si>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</si>
  <si>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</si>
  <si>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</si>
  <si>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</si>
  <si>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</si>
  <si>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</si>
  <si>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</si>
  <si>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</si>
  <si>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</si>
  <si>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</si>
  <si>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</si>
  <si>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</si>
  <si>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</si>
  <si>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</si>
  <si>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</si>
  <si>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</si>
  <si>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</si>
  <si>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</si>
  <si>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</si>
  <si>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</si>
  <si>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</si>
  <si>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</si>
  <si>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</si>
  <si>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</si>
  <si>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</si>
  <si>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</si>
  <si>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</si>
  <si>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</si>
  <si>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</si>
  <si>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</si>
  <si>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</si>
  <si>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</si>
  <si>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</si>
  <si>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</si>
  <si>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</si>
  <si>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</si>
  <si>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</si>
  <si>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</si>
  <si>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</si>
  <si>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</si>
  <si>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</si>
  <si>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</si>
  <si>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</si>
  <si>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</si>
  <si>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</si>
  <si>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</si>
  <si>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</si>
  <si>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</si>
  <si>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</si>
  <si>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</si>
  <si>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</si>
  <si>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</si>
  <si>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</si>
  <si>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</si>
  <si>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</si>
  <si>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</si>
  <si>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</si>
  <si>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</si>
  <si>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</si>
  <si>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</si>
  <si>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</si>
  <si>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</si>
  <si>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</si>
  <si>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</si>
  <si>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</si>
  <si>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</si>
  <si>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</si>
  <si>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</si>
  <si>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</si>
  <si>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</si>
  <si>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</si>
  <si>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</si>
  <si>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</si>
  <si>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</si>
  <si>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</si>
  <si>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</si>
  <si>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</si>
  <si>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</si>
  <si>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</si>
  <si>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</si>
  <si>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</si>
  <si>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</si>
  <si>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</si>
  <si>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</si>
  <si>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</si>
  <si>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</si>
  <si>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</si>
  <si>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</si>
  <si>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</si>
  <si>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</si>
  <si>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</si>
  <si>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</si>
  <si>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</si>
  <si>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</si>
  <si>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</si>
  <si>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</si>
  <si>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</si>
  <si>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</si>
  <si>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</si>
  <si>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</si>
  <si>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</si>
  <si>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</si>
  <si>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</si>
  <si>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</si>
  <si>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</si>
  <si>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</si>
  <si>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</si>
  <si>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</si>
  <si>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</si>
  <si>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</si>
  <si>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</si>
  <si>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</si>
  <si>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</si>
  <si>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</si>
  <si>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</si>
  <si>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</si>
  <si>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</si>
  <si>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</si>
  <si>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</si>
  <si>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</si>
  <si>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</si>
  <si>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</si>
  <si>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</si>
  <si>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</si>
  <si>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</si>
  <si>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</si>
  <si>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</si>
  <si>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</si>
  <si>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</si>
  <si>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</si>
  <si>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</si>
  <si>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</si>
  <si>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</si>
  <si>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</si>
  <si>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</si>
  <si>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</si>
  <si>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</si>
  <si>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</si>
  <si>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</si>
  <si>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</si>
  <si>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</si>
  <si>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</si>
  <si>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</si>
  <si>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</si>
  <si>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</si>
  <si>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</si>
  <si>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</si>
  <si>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</si>
  <si>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</si>
  <si>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</si>
  <si>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</si>
  <si>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</si>
  <si>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</si>
  <si>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</si>
  <si>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</si>
  <si>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</si>
  <si>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</si>
  <si>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</si>
  <si>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</si>
  <si>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</si>
  <si>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</si>
  <si>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</si>
  <si>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</si>
  <si>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</si>
  <si>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</si>
  <si>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</si>
  <si>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</si>
  <si>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</si>
  <si>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</si>
  <si>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</si>
  <si>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</si>
  <si>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</si>
  <si>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</si>
  <si>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</si>
  <si>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</si>
  <si>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</si>
  <si>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</si>
  <si>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</si>
  <si>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</si>
  <si>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</si>
  <si>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</si>
  <si>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</si>
  <si>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</si>
  <si>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</si>
  <si>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</si>
  <si>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</si>
  <si>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</si>
  <si>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</si>
  <si>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</si>
  <si>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</si>
  <si>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</si>
  <si>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</si>
  <si>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</si>
  <si>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</si>
  <si>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</si>
  <si>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</si>
  <si>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</si>
  <si>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</si>
  <si>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</si>
  <si>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</si>
  <si>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</si>
  <si>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</si>
  <si>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</si>
  <si>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</si>
  <si>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</si>
  <si>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</si>
  <si>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</si>
  <si>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</si>
  <si>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</si>
  <si>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</si>
  <si>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</si>
  <si>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</si>
  <si>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</si>
  <si>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</si>
  <si>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</si>
  <si>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</si>
  <si>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</si>
  <si>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</si>
  <si>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</si>
  <si>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</si>
  <si>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</si>
  <si>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</si>
  <si>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</si>
  <si>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</si>
  <si>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</si>
  <si>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</si>
  <si>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</si>
  <si>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</si>
  <si>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</si>
  <si>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</si>
  <si>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</si>
  <si>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</si>
  <si>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</si>
  <si>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</si>
  <si>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</si>
  <si>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</si>
  <si>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</si>
  <si>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</si>
  <si>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</si>
  <si>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</si>
  <si>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</si>
  <si>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</si>
  <si>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</si>
  <si>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</si>
  <si>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</si>
  <si>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</si>
  <si>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</si>
  <si>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</si>
  <si>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</si>
  <si>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</si>
  <si>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</si>
  <si>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</si>
  <si>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</si>
  <si>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</si>
  <si>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</si>
  <si>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</si>
  <si>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</si>
  <si>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</si>
  <si>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</si>
  <si>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</si>
  <si>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</si>
  <si>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</si>
  <si>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</si>
  <si>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</si>
  <si>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</si>
  <si>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</si>
  <si>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</si>
  <si>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</si>
  <si>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</si>
  <si>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</si>
  <si>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</si>
  <si>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</si>
  <si>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</si>
  <si>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</si>
  <si>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</si>
  <si>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</si>
  <si>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</si>
  <si>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</si>
  <si>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</si>
  <si>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</si>
  <si>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</si>
  <si>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</si>
  <si>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</si>
  <si>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</si>
  <si>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</si>
  <si>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</si>
  <si>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</si>
  <si>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</si>
  <si>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</si>
  <si>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</si>
  <si>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</si>
  <si>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</si>
  <si>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</si>
  <si>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</si>
  <si>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</si>
  <si>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</si>
  <si>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</si>
  <si>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</si>
  <si>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</si>
  <si>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</si>
  <si>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</si>
  <si>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</si>
  <si>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</si>
  <si>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</si>
  <si>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</si>
  <si>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</si>
  <si>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</si>
  <si>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</si>
  <si>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</si>
  <si>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</si>
  <si>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</si>
  <si>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</si>
  <si>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</si>
  <si>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</si>
  <si>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</si>
  <si>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</si>
  <si>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</si>
  <si>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</si>
  <si>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</si>
  <si>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</si>
  <si>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</si>
  <si>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</si>
  <si>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</si>
  <si>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</si>
  <si>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</si>
  <si>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</si>
  <si>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</si>
  <si>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</si>
  <si>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</si>
  <si>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</si>
  <si>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</si>
  <si>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</si>
  <si>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</si>
  <si>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</si>
  <si>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</si>
  <si>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</si>
  <si>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</si>
  <si>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</si>
  <si>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</si>
  <si>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</si>
  <si>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</si>
  <si>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</si>
  <si>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</si>
  <si>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</si>
  <si>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</si>
  <si>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</si>
  <si>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</si>
  <si>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</si>
  <si>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</si>
  <si>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</si>
  <si>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</si>
  <si>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</si>
  <si>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</si>
  <si>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</si>
  <si>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</si>
  <si>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</si>
  <si>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</si>
  <si>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</si>
  <si>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</si>
  <si>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</si>
  <si>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</si>
  <si>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</si>
  <si>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</si>
  <si>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</si>
  <si>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</si>
  <si>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</si>
  <si>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</si>
  <si>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</si>
  <si>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</si>
  <si>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</si>
  <si>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</si>
  <si>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</si>
  <si>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</si>
  <si>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</si>
  <si>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</si>
  <si>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</si>
  <si>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</si>
  <si>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</si>
  <si>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</si>
  <si>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</si>
  <si>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</si>
  <si>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</si>
  <si>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</si>
  <si>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</si>
  <si>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</si>
  <si>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</si>
  <si>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</si>
  <si>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</si>
  <si>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</si>
  <si>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</si>
  <si>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</si>
  <si>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</si>
  <si>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</si>
  <si>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</si>
  <si>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</si>
  <si>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</si>
  <si>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</si>
  <si>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</si>
  <si>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</si>
  <si>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</si>
  <si>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</si>
  <si>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</si>
  <si>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</si>
  <si>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</si>
  <si>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</si>
  <si>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</si>
  <si>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</si>
  <si>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</si>
  <si>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</si>
  <si>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</si>
  <si>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</si>
  <si>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</si>
  <si>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</si>
  <si>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</si>
  <si>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</si>
  <si>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</si>
  <si>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</si>
  <si>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</si>
  <si>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</si>
  <si>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</si>
  <si>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</si>
  <si>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</si>
  <si>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</si>
  <si>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</si>
  <si>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</si>
  <si>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</si>
  <si>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</si>
  <si>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</si>
  <si>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</si>
  <si>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</si>
  <si>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</si>
  <si>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</si>
  <si>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</si>
  <si>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</si>
  <si>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</si>
  <si>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</si>
  <si>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</si>
  <si>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</si>
  <si>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</si>
  <si>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</si>
  <si>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</si>
  <si>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</si>
  <si>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</si>
  <si>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</si>
  <si>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</si>
  <si>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</si>
  <si>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</si>
  <si>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</si>
  <si>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</si>
  <si>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</si>
  <si>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</si>
  <si>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</si>
  <si>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</si>
  <si>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</si>
  <si>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</si>
  <si>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</si>
  <si>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</si>
  <si>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</si>
  <si>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</si>
  <si>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</si>
  <si>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</si>
  <si>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</si>
  <si>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</si>
  <si>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</si>
  <si>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</si>
  <si>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</si>
  <si>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</si>
  <si>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</si>
  <si>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</si>
  <si>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</si>
  <si>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</si>
  <si>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</si>
  <si>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</si>
  <si>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</si>
  <si>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</si>
  <si>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</si>
  <si>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</si>
  <si>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</si>
  <si>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</si>
  <si>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</si>
  <si>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</si>
  <si>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</si>
  <si>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</si>
  <si>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</si>
  <si>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</si>
  <si>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</si>
  <si>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</si>
  <si>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</si>
  <si>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</si>
  <si>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</si>
  <si>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</si>
  <si>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</si>
  <si>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</si>
  <si>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</si>
  <si>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</si>
  <si>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</si>
  <si>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</si>
  <si>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</si>
  <si>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</si>
  <si>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</si>
  <si>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</si>
  <si>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</si>
  <si>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</si>
  <si>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</si>
  <si>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</si>
  <si>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</si>
  <si>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</si>
  <si>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</si>
  <si>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</si>
  <si>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</si>
  <si>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</si>
  <si>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</si>
  <si>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</si>
  <si>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</si>
  <si>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</si>
  <si>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</si>
  <si>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</si>
  <si>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</si>
  <si>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</si>
  <si>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</si>
  <si>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</si>
  <si>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</si>
  <si>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</si>
  <si>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</si>
  <si>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</si>
  <si>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</si>
  <si>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</si>
  <si>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</si>
  <si>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</si>
  <si>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</si>
  <si>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</si>
  <si>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</si>
  <si>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</si>
  <si>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</si>
  <si>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</si>
  <si>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</si>
  <si>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</si>
  <si>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</si>
  <si>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</si>
  <si>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</si>
  <si>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</si>
  <si>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</si>
  <si>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</si>
  <si>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</si>
  <si>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</si>
  <si>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</si>
  <si>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</si>
  <si>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</si>
  <si>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</si>
  <si>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</si>
  <si>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</si>
  <si>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</si>
  <si>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</si>
  <si>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</si>
  <si>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</si>
  <si>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</si>
  <si>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</si>
  <si>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</si>
  <si>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</si>
  <si>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</si>
  <si>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</si>
  <si>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</si>
  <si>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</si>
  <si>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</si>
  <si>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</si>
  <si>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</si>
  <si>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</si>
  <si>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</si>
  <si>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</si>
  <si>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</si>
  <si>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</si>
  <si>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</si>
  <si>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</si>
  <si>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</si>
  <si>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</si>
  <si>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</si>
  <si>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</si>
  <si>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</si>
  <si>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</si>
  <si>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</si>
  <si>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</si>
  <si>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</si>
  <si>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</si>
  <si>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</si>
  <si>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</si>
  <si>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</si>
  <si>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</si>
  <si>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</si>
  <si>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</si>
  <si>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</si>
  <si>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</si>
  <si>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</si>
  <si>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</si>
  <si>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</si>
  <si>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</si>
  <si>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</si>
  <si>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</si>
  <si>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</si>
  <si>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</si>
  <si>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</si>
  <si>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</si>
  <si>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</si>
  <si>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</si>
  <si>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</si>
  <si>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</si>
  <si>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</si>
  <si>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</si>
  <si>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</si>
  <si>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</si>
  <si>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</si>
  <si>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</si>
  <si>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</si>
  <si>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</si>
  <si>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</si>
  <si>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</si>
  <si>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</si>
  <si>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</si>
  <si>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</si>
  <si>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</si>
  <si>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</si>
  <si>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</si>
  <si>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</si>
  <si>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</si>
  <si>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</si>
  <si>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</si>
  <si>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</si>
  <si>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</si>
  <si>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</si>
  <si>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</si>
  <si>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</si>
  <si>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</si>
  <si>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</si>
  <si>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</si>
  <si>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</si>
  <si>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</si>
  <si>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</si>
  <si>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</si>
  <si>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</si>
  <si>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</si>
  <si>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</si>
  <si>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</si>
  <si>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</si>
  <si>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</si>
  <si>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</si>
  <si>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</si>
  <si>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</si>
  <si>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</si>
  <si>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</si>
  <si>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</si>
  <si>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</si>
  <si>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</si>
  <si>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</si>
  <si>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</si>
  <si>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</si>
  <si>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</si>
  <si>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</si>
  <si>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</si>
  <si>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</si>
  <si>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</si>
  <si>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</si>
  <si>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</si>
  <si>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</si>
  <si>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</si>
  <si>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</si>
  <si>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</si>
  <si>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</si>
  <si>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</si>
  <si>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</si>
  <si>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</si>
  <si>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</si>
  <si>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</si>
  <si>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</si>
  <si>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</si>
  <si>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</si>
  <si>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</si>
  <si>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</si>
  <si>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</si>
  <si>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</si>
  <si>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</si>
  <si>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</si>
  <si>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</si>
  <si>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</si>
  <si>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</si>
  <si>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</si>
  <si>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</si>
  <si>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</si>
  <si>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</si>
  <si>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</si>
  <si>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</si>
  <si>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</si>
  <si>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</si>
  <si>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</si>
  <si>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</si>
  <si>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</si>
  <si>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</si>
  <si>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</si>
  <si>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</si>
  <si>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</si>
  <si>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</si>
  <si>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</si>
  <si>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</si>
  <si>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</si>
  <si>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</si>
  <si>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</si>
  <si>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</si>
  <si>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</si>
  <si>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</si>
  <si>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</si>
  <si>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</si>
  <si>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</si>
  <si>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</si>
  <si>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</si>
  <si>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</si>
  <si>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</si>
  <si>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</si>
  <si>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</si>
  <si>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</si>
  <si>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</si>
  <si>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</si>
  <si>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</si>
  <si>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</si>
  <si>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</si>
  <si>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</si>
  <si>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</si>
  <si>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</si>
  <si>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</si>
  <si>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</si>
  <si>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</si>
  <si>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</si>
  <si>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</si>
  <si>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</si>
  <si>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</si>
  <si>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</si>
  <si>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</si>
  <si>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</si>
  <si>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</si>
  <si>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</si>
  <si>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</si>
  <si>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</si>
  <si>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</si>
  <si>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</si>
  <si>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</si>
  <si>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</si>
  <si>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</si>
  <si>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</si>
  <si>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</si>
  <si>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</si>
  <si>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</si>
  <si>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</si>
  <si>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</si>
  <si>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</si>
  <si>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</si>
  <si>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</si>
  <si>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</si>
  <si>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</si>
  <si>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</si>
  <si>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</si>
  <si>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</si>
  <si>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</si>
  <si>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</si>
  <si>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</si>
  <si>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</si>
  <si>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</si>
  <si>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</si>
  <si>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</si>
  <si>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</si>
  <si>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</si>
  <si>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</si>
  <si>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</si>
  <si>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</si>
  <si>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</si>
  <si>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</si>
  <si>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</si>
  <si>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</si>
  <si>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</si>
  <si>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</si>
  <si>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</si>
  <si>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</si>
  <si>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</si>
  <si>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</si>
  <si>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</si>
  <si>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</si>
  <si>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</si>
  <si>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</si>
  <si>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</si>
  <si>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</si>
  <si>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</si>
  <si>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</si>
  <si>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</si>
  <si>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</si>
  <si>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</si>
  <si>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</si>
  <si>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</si>
  <si>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</si>
  <si>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</si>
  <si>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</si>
  <si>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</si>
  <si>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</si>
  <si>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</si>
  <si>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</si>
  <si>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</si>
  <si>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</si>
  <si>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</si>
  <si>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</si>
  <si>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</si>
  <si>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</si>
  <si>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</si>
  <si>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</si>
  <si>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</si>
  <si>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</si>
  <si>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</si>
  <si>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</si>
  <si>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</si>
  <si>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</si>
  <si>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</si>
  <si>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</si>
  <si>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</si>
  <si>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</si>
  <si>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</si>
  <si>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</si>
  <si>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</si>
  <si>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</si>
  <si>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</si>
  <si>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</si>
  <si>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</si>
  <si>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</si>
  <si>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</si>
  <si>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</si>
  <si>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</si>
  <si>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</si>
  <si>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</si>
  <si>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</si>
  <si>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</si>
  <si>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</si>
  <si>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</si>
  <si>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</si>
  <si>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</si>
  <si>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</si>
  <si>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</si>
  <si>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</si>
  <si>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</si>
  <si>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</si>
  <si>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</si>
  <si>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</si>
  <si>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</si>
  <si>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</si>
  <si>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</si>
  <si>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</si>
  <si>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</si>
  <si>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</si>
  <si>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</si>
  <si>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</si>
  <si>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</si>
  <si>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</si>
  <si>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</si>
  <si>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</si>
  <si>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</si>
  <si>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</si>
  <si>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</si>
  <si>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</si>
  <si>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</si>
  <si>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</si>
  <si>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</si>
  <si>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</si>
  <si>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</si>
  <si>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</si>
  <si>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</si>
  <si>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</si>
  <si>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</si>
  <si>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</si>
  <si>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</si>
  <si>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</si>
  <si>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</si>
  <si>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</si>
  <si>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</si>
  <si>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</si>
  <si>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</si>
  <si>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</si>
  <si>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</si>
  <si>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</si>
  <si>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</si>
  <si>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</si>
  <si>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</si>
  <si>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</si>
  <si>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</si>
  <si>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</si>
  <si>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</si>
  <si>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</si>
  <si>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</si>
  <si>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</si>
  <si>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</si>
  <si>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</si>
  <si>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</si>
  <si>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</si>
  <si>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</si>
  <si>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</si>
  <si>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</si>
  <si>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</si>
  <si>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</si>
  <si>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</si>
  <si>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</si>
  <si>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</si>
  <si>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</si>
  <si>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</si>
  <si>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</si>
  <si>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</si>
  <si>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</si>
  <si>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</si>
  <si>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</si>
  <si>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</si>
  <si>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</si>
  <si>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</si>
  <si>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</si>
  <si>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</si>
  <si>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</si>
  <si>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</si>
  <si>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</si>
  <si>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</si>
  <si>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</si>
  <si>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</si>
  <si>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</si>
  <si>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</si>
  <si>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</si>
  <si>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</si>
  <si>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</si>
  <si>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</si>
  <si>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</si>
  <si>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</si>
  <si>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</si>
  <si>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</si>
  <si>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</si>
  <si>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</si>
  <si>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</si>
  <si>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</si>
  <si>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</si>
  <si>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</si>
  <si>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</si>
  <si>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</si>
  <si>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</si>
  <si>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</si>
  <si>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</si>
  <si>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</si>
  <si>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</si>
  <si>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</si>
  <si>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</si>
  <si>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</si>
  <si>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</si>
  <si>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</si>
  <si>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</si>
  <si>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</si>
  <si>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</si>
  <si>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</si>
  <si>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</si>
  <si>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</si>
  <si>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</si>
  <si>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</si>
  <si>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</si>
  <si>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</si>
  <si>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</si>
  <si>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</si>
  <si>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</si>
  <si>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</si>
  <si>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</si>
  <si>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</si>
  <si>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</si>
  <si>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</si>
  <si>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</si>
  <si>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</si>
  <si>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</si>
  <si>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</si>
  <si>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</si>
  <si>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</si>
  <si>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</si>
  <si>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</si>
  <si>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</si>
  <si>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</si>
  <si>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</si>
  <si>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</si>
  <si>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</si>
  <si>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</si>
  <si>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</si>
  <si>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</si>
  <si>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</si>
  <si>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</si>
  <si>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</si>
  <si>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</si>
  <si>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</si>
  <si>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</si>
  <si>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</si>
  <si>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</si>
  <si>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</si>
  <si>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</si>
  <si>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</si>
  <si>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</si>
  <si>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</si>
  <si>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</si>
  <si>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</si>
  <si>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</si>
  <si>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</si>
  <si>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</si>
  <si>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</si>
  <si>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</si>
  <si>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</si>
  <si>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</si>
  <si>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</si>
  <si>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</si>
  <si>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</si>
  <si>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</si>
  <si>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</si>
  <si>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</si>
  <si>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</si>
  <si>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</si>
  <si>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</si>
  <si>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</si>
  <si>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</si>
  <si>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</si>
  <si>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</si>
  <si>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</si>
  <si>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</si>
  <si>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</si>
  <si>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</si>
  <si>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</si>
  <si>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</si>
  <si>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</si>
  <si>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</si>
  <si>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</si>
  <si>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</si>
  <si>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</si>
  <si>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</si>
  <si>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</si>
  <si>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</si>
  <si>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</si>
  <si>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</si>
  <si>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</si>
  <si>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</si>
  <si>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</si>
  <si>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</si>
  <si>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</si>
  <si>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</si>
  <si>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</si>
  <si>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</si>
  <si>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</si>
  <si>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</si>
  <si>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</si>
  <si>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</si>
  <si>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</si>
  <si>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</si>
  <si>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</si>
  <si>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</si>
  <si>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</si>
  <si>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</si>
  <si>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</si>
  <si>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</si>
  <si>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</si>
  <si>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</si>
  <si>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</si>
  <si>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</si>
  <si>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</si>
  <si>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</si>
  <si>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</si>
  <si>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</si>
  <si>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</si>
  <si>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</si>
  <si>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</si>
  <si>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</si>
  <si>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</si>
  <si>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</si>
  <si>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</si>
  <si>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</si>
  <si>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</si>
  <si>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</si>
  <si>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</si>
  <si>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</si>
  <si>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</si>
  <si>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</si>
  <si>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</si>
  <si>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</si>
  <si>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</si>
  <si>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</si>
  <si>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</si>
  <si>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</si>
  <si>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</si>
  <si>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</si>
  <si>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</si>
  <si>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</si>
  <si>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</si>
  <si>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</si>
  <si>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</si>
  <si>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</si>
  <si>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</si>
  <si>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</si>
  <si>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</si>
  <si>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</si>
  <si>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</si>
  <si>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</si>
  <si>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</si>
  <si>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</si>
  <si>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</si>
  <si>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</si>
  <si>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</si>
  <si>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</si>
  <si>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</si>
  <si>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</si>
  <si>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</si>
  <si>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</si>
  <si>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</si>
  <si>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</si>
  <si>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</si>
  <si>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</si>
  <si>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</si>
  <si>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</si>
  <si>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</si>
  <si>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</si>
  <si>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</si>
  <si>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</si>
  <si>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</si>
  <si>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</si>
  <si>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</si>
  <si>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</si>
  <si>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</si>
  <si>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</si>
  <si>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</si>
  <si>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</si>
  <si>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</si>
  <si>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</si>
  <si>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</si>
  <si>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</si>
  <si>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</si>
  <si>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</si>
  <si>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</si>
  <si>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</si>
  <si>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</si>
  <si>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</si>
  <si>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</si>
  <si>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</si>
  <si>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</si>
  <si>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</si>
  <si>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</si>
  <si>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</si>
  <si>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</si>
  <si>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</si>
  <si>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</si>
  <si>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</si>
  <si>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</si>
  <si>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</si>
  <si>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</si>
  <si>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</si>
  <si>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</si>
  <si>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</si>
  <si>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</si>
  <si>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</si>
  <si>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</si>
  <si>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</si>
  <si>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</si>
  <si>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</si>
  <si>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</si>
  <si>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</si>
  <si>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</si>
  <si>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</si>
  <si>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</si>
  <si>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</si>
  <si>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</si>
  <si>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</si>
  <si>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</si>
  <si>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</si>
  <si>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</si>
  <si>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</si>
  <si>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</si>
  <si>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</si>
  <si>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</si>
  <si>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</si>
  <si>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</si>
  <si>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</si>
  <si>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</si>
  <si>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</si>
  <si>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</si>
  <si>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</si>
  <si>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</si>
  <si>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</si>
  <si>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</si>
  <si>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</si>
  <si>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</si>
  <si>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</si>
  <si>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</si>
  <si>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</si>
  <si>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</si>
  <si>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</si>
  <si>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</si>
  <si>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</si>
  <si>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</si>
  <si>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</si>
  <si>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</si>
  <si>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</si>
  <si>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</si>
  <si>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</si>
  <si>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</si>
  <si>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</si>
  <si>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</si>
  <si>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</si>
  <si>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</si>
  <si>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</si>
  <si>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</si>
  <si>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</si>
  <si>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</si>
  <si>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</si>
  <si>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</si>
  <si>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</si>
  <si>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</si>
  <si>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</si>
  <si>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</si>
  <si>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</si>
  <si>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</si>
  <si>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</si>
  <si>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</si>
  <si>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</si>
  <si>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</si>
  <si>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</si>
  <si>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</si>
  <si>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</si>
  <si>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</si>
  <si>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</si>
  <si>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</si>
  <si>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</si>
  <si>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</si>
  <si>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</si>
  <si>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</si>
  <si>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</si>
  <si>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</si>
  <si>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</si>
  <si>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</si>
  <si>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</si>
  <si>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</si>
  <si>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</si>
  <si>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</si>
  <si>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</si>
  <si>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</si>
  <si>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</si>
  <si>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</si>
  <si>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</si>
  <si>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</si>
  <si>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</si>
  <si>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</si>
  <si>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</si>
  <si>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</si>
  <si>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</si>
  <si>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</si>
  <si>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</si>
  <si>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</si>
  <si>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</si>
  <si>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</si>
  <si>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</si>
  <si>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</si>
  <si>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</si>
  <si>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</si>
  <si>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</si>
  <si>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</si>
  <si>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</si>
  <si>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</si>
  <si>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</si>
  <si>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</si>
  <si>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</si>
  <si>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</si>
  <si>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</si>
  <si>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</si>
  <si>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</si>
  <si>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</si>
  <si>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</si>
  <si>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</si>
  <si>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</si>
  <si>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</si>
  <si>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</si>
  <si>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</si>
  <si>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</si>
  <si>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</si>
  <si>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</si>
  <si>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</si>
  <si>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</si>
  <si>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</si>
  <si>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</si>
  <si>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</si>
  <si>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</si>
  <si>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</si>
  <si>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</si>
  <si>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</si>
  <si>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</si>
  <si>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</si>
  <si>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</si>
  <si>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</si>
  <si>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</si>
  <si>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</si>
  <si>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</si>
  <si>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</si>
  <si>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</si>
  <si>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</si>
  <si>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</si>
  <si>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</si>
  <si>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</si>
  <si>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</si>
  <si>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</si>
  <si>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</si>
  <si>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</si>
  <si>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</si>
  <si>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</si>
  <si>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</si>
  <si>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</si>
  <si>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</si>
  <si>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</si>
  <si>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</si>
  <si>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</si>
  <si>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</si>
  <si>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</si>
  <si>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</si>
  <si>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</si>
  <si>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</si>
  <si>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</si>
  <si>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</si>
  <si>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</si>
  <si>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</si>
  <si>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</si>
  <si>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</si>
  <si>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</si>
  <si>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</si>
  <si>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</si>
  <si>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</si>
  <si>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</si>
  <si>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</si>
  <si>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</si>
  <si>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</si>
  <si>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</si>
  <si>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</si>
  <si>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</si>
  <si>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</si>
  <si>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</si>
  <si>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</si>
  <si>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</si>
  <si>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</si>
  <si>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</si>
  <si>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</si>
  <si>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</si>
  <si>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</si>
  <si>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</si>
  <si>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</si>
  <si>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</si>
  <si>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</si>
  <si>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</si>
  <si>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</si>
  <si>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</si>
  <si>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</si>
  <si>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</si>
  <si>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</si>
  <si>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</si>
  <si>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</si>
  <si>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</si>
  <si>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</si>
  <si>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</si>
  <si>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</si>
  <si>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</si>
  <si>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</si>
  <si>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</si>
  <si>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</si>
  <si>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</si>
  <si>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</si>
  <si>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</si>
  <si>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</si>
  <si>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</si>
  <si>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</si>
  <si>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</si>
  <si>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</si>
  <si>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</si>
  <si>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</si>
  <si>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</si>
  <si>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</si>
  <si>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</si>
  <si>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</si>
  <si>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</si>
  <si>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</si>
  <si>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</si>
  <si>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</si>
  <si>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</si>
  <si>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</si>
  <si>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</si>
  <si>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</si>
  <si>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</si>
  <si>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</si>
  <si>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</si>
  <si>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</si>
  <si>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</si>
  <si>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</si>
  <si>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</si>
  <si>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</si>
  <si>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</si>
  <si>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</si>
  <si>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</si>
  <si>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</si>
  <si>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</si>
  <si>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</si>
  <si>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</si>
  <si>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</si>
  <si>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</si>
  <si>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</si>
  <si>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</si>
  <si>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</si>
  <si>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</si>
  <si>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</si>
  <si>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</si>
  <si>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</si>
  <si>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</si>
  <si>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</si>
  <si>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</si>
  <si>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</si>
  <si>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</si>
  <si>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</si>
  <si>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</si>
  <si>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</si>
  <si>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</si>
  <si>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</si>
  <si>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</si>
  <si>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</si>
  <si>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</si>
  <si>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</si>
  <si>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</si>
  <si>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</si>
  <si>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</si>
  <si>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</si>
  <si>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</si>
  <si>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</si>
  <si>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</si>
  <si>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</si>
  <si>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</si>
  <si>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</si>
  <si>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</si>
  <si>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</si>
  <si>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</si>
  <si>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</si>
  <si>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</si>
  <si>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</si>
  <si>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</si>
  <si>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</si>
  <si>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</si>
  <si>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</si>
  <si>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</si>
  <si>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</si>
  <si>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</si>
  <si>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</si>
  <si>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</si>
  <si>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</si>
  <si>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</si>
  <si>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</si>
  <si>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</si>
  <si>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</si>
  <si>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</si>
  <si>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</si>
  <si>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</si>
  <si>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</si>
  <si>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</si>
  <si>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</si>
  <si>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</si>
  <si>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</si>
  <si>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</si>
  <si>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</si>
  <si>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</si>
  <si>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</si>
  <si>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</si>
  <si>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</si>
  <si>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</si>
  <si>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</si>
  <si>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</si>
  <si>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</si>
  <si>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</si>
  <si>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</si>
  <si>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</si>
  <si>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</si>
  <si>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</si>
  <si>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</si>
  <si>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</si>
  <si>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</si>
  <si>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</si>
  <si>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</si>
  <si>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</si>
  <si>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</si>
  <si>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</si>
  <si>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</si>
  <si>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</si>
  <si>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</si>
  <si>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</si>
  <si>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</si>
  <si>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</si>
  <si>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</si>
  <si>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</si>
  <si>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</si>
  <si>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</si>
  <si>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</si>
  <si>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</si>
  <si>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</si>
  <si>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</si>
  <si>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</si>
  <si>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</si>
  <si>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</si>
  <si>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</si>
  <si>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</si>
  <si>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</si>
  <si>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</si>
  <si>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</si>
  <si>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</si>
  <si>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</si>
  <si>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</si>
  <si>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</si>
  <si>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</si>
  <si>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</si>
  <si>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</si>
  <si>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</si>
  <si>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</si>
  <si>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</si>
  <si>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</si>
  <si>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</si>
  <si>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</si>
  <si>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</si>
  <si>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</si>
  <si>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</si>
  <si>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</si>
  <si>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</si>
  <si>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</si>
  <si>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</si>
  <si>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</si>
  <si>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</si>
  <si>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</si>
  <si>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</si>
  <si>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</si>
  <si>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</si>
  <si>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</si>
  <si>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</si>
  <si>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</si>
  <si>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</si>
  <si>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</si>
  <si>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</si>
  <si>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</si>
  <si>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</si>
  <si>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</si>
  <si>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</si>
  <si>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</si>
  <si>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</si>
  <si>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</si>
  <si>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</si>
  <si>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</si>
  <si>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</si>
  <si>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</si>
  <si>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</si>
  <si>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</si>
  <si>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</si>
  <si>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</si>
  <si>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</si>
  <si>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</si>
  <si>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</si>
  <si>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</si>
  <si>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</si>
  <si>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</si>
  <si>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</si>
  <si>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</si>
  <si>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</si>
  <si>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</si>
  <si>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</si>
  <si>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</si>
  <si>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</si>
  <si>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</si>
  <si>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</si>
  <si>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</si>
  <si>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</si>
  <si>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</si>
  <si>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</si>
  <si>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</si>
  <si>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</si>
  <si>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</si>
  <si>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</si>
  <si>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</si>
  <si>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</si>
  <si>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</si>
  <si>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</si>
  <si>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</si>
  <si>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</si>
  <si>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</si>
  <si>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</si>
  <si>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</si>
  <si>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</si>
  <si>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</si>
  <si>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</si>
  <si>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</si>
  <si>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</si>
  <si>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</si>
  <si>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</si>
  <si>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</si>
  <si>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</si>
  <si>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</si>
  <si>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</si>
  <si>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</si>
  <si>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</si>
  <si>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</si>
  <si>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</si>
  <si>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</si>
  <si>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</si>
  <si>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</si>
  <si>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</si>
  <si>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</si>
  <si>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</si>
  <si>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</si>
  <si>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</si>
  <si>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</si>
  <si>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</si>
  <si>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</si>
  <si>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</si>
  <si>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</si>
  <si>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</si>
  <si>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</si>
  <si>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</si>
  <si>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</si>
  <si>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</si>
  <si>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</si>
  <si>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</si>
  <si>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</si>
  <si>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</si>
  <si>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</si>
  <si>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</si>
  <si>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</si>
  <si>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</si>
  <si>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</si>
  <si>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</si>
  <si>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</si>
  <si>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</si>
  <si>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</si>
  <si>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</si>
  <si>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</si>
  <si>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</si>
  <si>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</si>
  <si>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</si>
  <si>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</si>
  <si>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</si>
  <si>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</si>
  <si>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</si>
  <si>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</si>
  <si>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</si>
  <si>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</si>
  <si>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</si>
  <si>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</si>
  <si>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</si>
  <si>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</si>
  <si>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</si>
  <si>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</si>
  <si>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</si>
  <si>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</si>
  <si>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</si>
  <si>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</si>
  <si>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</si>
  <si>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</si>
  <si>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</si>
  <si>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</si>
  <si>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</si>
  <si>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</si>
  <si>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</si>
  <si>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</si>
  <si>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</si>
  <si>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</si>
  <si>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</si>
  <si>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</si>
  <si>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</si>
  <si>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</si>
  <si>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</si>
  <si>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</si>
  <si>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</si>
  <si>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</si>
  <si>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</si>
  <si>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</si>
  <si>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</si>
  <si>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</si>
  <si>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</si>
  <si>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</si>
  <si>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</si>
  <si>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</si>
  <si>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</si>
  <si>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</si>
  <si>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</si>
  <si>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</si>
  <si>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</si>
  <si>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</si>
  <si>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</si>
  <si>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</si>
  <si>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</si>
  <si>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</si>
  <si>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</si>
  <si>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</si>
  <si>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</si>
  <si>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</si>
  <si>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</si>
  <si>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</si>
  <si>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</si>
  <si>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</si>
  <si>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</si>
  <si>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</si>
  <si>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</si>
  <si>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</si>
  <si>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</si>
  <si>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</si>
  <si>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</si>
  <si>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</si>
  <si>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</si>
  <si>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</si>
  <si>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</si>
  <si>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</si>
  <si>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</si>
  <si>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</si>
  <si>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</si>
  <si>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</si>
  <si>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</si>
  <si>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</si>
  <si>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</si>
  <si>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</si>
  <si>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</si>
  <si>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</si>
  <si>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</si>
  <si>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</si>
  <si>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</si>
  <si>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</si>
  <si>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</si>
  <si>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</si>
  <si>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</si>
  <si>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</si>
  <si>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</si>
  <si>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</si>
  <si>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</si>
  <si>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</si>
  <si>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</si>
  <si>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</si>
  <si>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</si>
  <si>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</si>
  <si>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</si>
  <si>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</si>
  <si>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</si>
  <si>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</si>
  <si>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</si>
  <si>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</si>
  <si>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</si>
  <si>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</si>
  <si>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</si>
  <si>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</si>
  <si>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</si>
  <si>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</si>
  <si>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</si>
  <si>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</si>
  <si>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</si>
  <si>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</si>
  <si>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</si>
  <si>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</si>
  <si>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</si>
  <si>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</si>
  <si>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</si>
  <si>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</si>
  <si>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</si>
  <si>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</si>
  <si>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</si>
  <si>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</si>
  <si>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</si>
  <si>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</si>
  <si>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</si>
  <si>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</si>
  <si>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</si>
  <si>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</si>
  <si>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</si>
  <si>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</si>
  <si>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</si>
  <si>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</si>
  <si>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</si>
  <si>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</si>
  <si>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</si>
  <si>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</si>
  <si>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</si>
  <si>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</si>
  <si>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</si>
  <si>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</si>
  <si>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</si>
  <si>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</si>
  <si>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</si>
  <si>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</si>
  <si>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</si>
  <si>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</si>
  <si>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</si>
  <si>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</si>
  <si>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</si>
  <si>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</si>
  <si>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</si>
  <si>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</si>
  <si>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</si>
  <si>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</si>
  <si>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</si>
  <si>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</si>
  <si>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</si>
  <si>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</si>
  <si>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</si>
  <si>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</si>
  <si>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</si>
  <si>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</si>
  <si>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</si>
  <si>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</si>
  <si>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</si>
  <si>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</si>
  <si>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</si>
  <si>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</si>
  <si>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</si>
  <si>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</si>
  <si>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</si>
  <si>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</si>
  <si>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</si>
  <si>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</si>
  <si>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</si>
  <si>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</si>
  <si>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</si>
  <si>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</si>
  <si>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</si>
  <si>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</si>
  <si>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</si>
  <si>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</si>
  <si>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</si>
  <si>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</si>
  <si>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</si>
  <si>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</si>
  <si>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</si>
  <si>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</si>
  <si>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</si>
  <si>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</si>
  <si>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</si>
  <si>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</si>
  <si>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</si>
  <si>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</si>
  <si>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</si>
  <si>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</si>
  <si>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</si>
  <si>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</si>
  <si>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</si>
  <si>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</si>
  <si>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</si>
  <si>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</si>
  <si>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</si>
  <si>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</si>
  <si>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</si>
  <si>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</si>
  <si>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</si>
  <si>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</si>
  <si>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</si>
  <si>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</si>
  <si>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</si>
  <si>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</si>
  <si>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</si>
  <si>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</si>
  <si>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</si>
  <si>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</si>
  <si>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</si>
  <si>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</si>
  <si>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</si>
  <si>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</si>
  <si>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</si>
  <si>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</si>
  <si>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</si>
  <si>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</si>
  <si>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</si>
  <si>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</si>
  <si>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</si>
  <si>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</si>
  <si>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</si>
  <si>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</si>
  <si>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</si>
  <si>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</si>
  <si>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</si>
  <si>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</si>
  <si>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</si>
  <si>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</si>
  <si>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</si>
  <si>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</si>
  <si>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</si>
  <si>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</si>
  <si>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</si>
  <si>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</si>
  <si>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</si>
  <si>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</si>
  <si>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</si>
  <si>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</si>
  <si>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</si>
  <si>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</si>
  <si>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</si>
  <si>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</si>
  <si>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</si>
  <si>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</si>
  <si>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</si>
  <si>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</si>
  <si>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</si>
  <si>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</si>
  <si>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</si>
  <si>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</si>
  <si>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</si>
  <si>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</si>
  <si>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</si>
  <si>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</si>
  <si>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</si>
  <si>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</si>
  <si>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</si>
  <si>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</si>
  <si>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</si>
  <si>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</si>
  <si>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</si>
  <si>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</si>
  <si>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</si>
  <si>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</si>
  <si>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</si>
  <si>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</si>
  <si>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</si>
  <si>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</si>
  <si>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</si>
  <si>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</si>
  <si>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</si>
  <si>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</si>
  <si>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</si>
  <si>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</si>
  <si>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</si>
  <si>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</si>
  <si>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</si>
  <si>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</si>
  <si>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</si>
  <si>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</si>
  <si>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</si>
  <si>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</si>
  <si>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</si>
  <si>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</si>
  <si>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</si>
  <si>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</si>
  <si>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</si>
  <si>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</si>
  <si>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</si>
  <si>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</si>
  <si>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</si>
  <si>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</si>
  <si>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</si>
  <si>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</si>
  <si>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</si>
  <si>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</si>
  <si>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</si>
  <si>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</si>
  <si>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</si>
  <si>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</si>
  <si>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</si>
  <si>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</si>
  <si>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</si>
  <si>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</si>
  <si>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</si>
  <si>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</si>
  <si>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</si>
  <si>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</si>
  <si>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</si>
  <si>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</si>
  <si>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</si>
  <si>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</si>
  <si>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</si>
  <si>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</si>
  <si>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</si>
  <si>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</si>
  <si>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</si>
  <si>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</si>
  <si>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</si>
  <si>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</si>
  <si>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</si>
  <si>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</si>
  <si>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</si>
  <si>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</si>
  <si>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</si>
  <si>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</si>
  <si>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</si>
  <si>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</si>
  <si>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</si>
  <si>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</si>
  <si>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</si>
  <si>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</si>
  <si>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</si>
  <si>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</si>
  <si>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</si>
  <si>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</si>
  <si>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</si>
  <si>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</si>
  <si>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</si>
  <si>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</si>
  <si>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</si>
  <si>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</si>
  <si>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</si>
  <si>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</si>
  <si>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</si>
  <si>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</si>
  <si>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</si>
  <si>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</si>
  <si>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</si>
  <si>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</si>
  <si>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</si>
  <si>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</si>
  <si>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</si>
  <si>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</si>
  <si>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</si>
  <si>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</si>
  <si>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</si>
  <si>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</si>
  <si>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</si>
  <si>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</si>
  <si>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</si>
  <si>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</si>
  <si>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</si>
  <si>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</si>
  <si>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</si>
  <si>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</si>
  <si>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</si>
  <si>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</si>
  <si>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</si>
  <si>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</si>
  <si>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</si>
  <si>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</si>
  <si>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</si>
  <si>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</si>
  <si>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</si>
  <si>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</si>
  <si>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</si>
  <si>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</si>
  <si>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</si>
  <si>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</si>
  <si>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</si>
  <si>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</si>
  <si>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</si>
  <si>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</si>
  <si>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</si>
  <si>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</si>
  <si>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</si>
  <si>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</si>
  <si>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</si>
  <si>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</si>
  <si>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</si>
  <si>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</si>
  <si>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</si>
  <si>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</si>
  <si>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</si>
  <si>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</si>
  <si>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</si>
  <si>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</si>
  <si>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</si>
  <si>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</si>
  <si>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</si>
  <si>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</si>
  <si>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</si>
  <si>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</si>
  <si>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</si>
  <si>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</si>
  <si>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</si>
  <si>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</si>
  <si>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</si>
  <si>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</si>
  <si>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</si>
  <si>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</si>
  <si>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</si>
  <si>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</si>
  <si>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</si>
  <si>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</si>
  <si>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</si>
  <si>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</si>
  <si>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</si>
  <si>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</si>
  <si>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</si>
  <si>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</si>
  <si>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</si>
  <si>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</si>
  <si>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</si>
  <si>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</si>
  <si>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</si>
  <si>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</si>
  <si>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</si>
  <si>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</si>
  <si>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</si>
  <si>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</si>
  <si>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</si>
  <si>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</si>
  <si>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</si>
  <si>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</si>
  <si>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</si>
  <si>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</si>
  <si>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</si>
  <si>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</si>
  <si>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</si>
  <si>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</si>
  <si>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</si>
  <si>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</si>
  <si>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</si>
  <si>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</si>
  <si>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</si>
  <si>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</si>
  <si>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</si>
  <si>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</si>
  <si>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</si>
  <si>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</si>
  <si>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</si>
  <si>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</si>
  <si>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</si>
  <si>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</si>
  <si>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</si>
  <si>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</si>
  <si>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</si>
  <si>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</si>
  <si>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</si>
  <si>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</si>
  <si>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</si>
  <si>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</si>
  <si>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</si>
  <si>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</si>
  <si>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</si>
  <si>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</si>
  <si>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</si>
  <si>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</si>
  <si>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</si>
  <si>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</si>
  <si>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</si>
  <si>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</si>
  <si>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</si>
  <si>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</si>
  <si>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</si>
  <si>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</si>
  <si>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</si>
  <si>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</si>
  <si>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</si>
  <si>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</si>
  <si>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</si>
  <si>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</si>
  <si>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</si>
  <si>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</si>
  <si>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</si>
  <si>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</si>
  <si>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</si>
  <si>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</si>
  <si>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</si>
  <si>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</si>
  <si>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</si>
  <si>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</si>
  <si>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</si>
  <si>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</si>
  <si>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</si>
  <si>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</si>
  <si>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</si>
  <si>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</si>
  <si>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</si>
  <si>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</si>
  <si>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</si>
  <si>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</si>
  <si>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</si>
  <si>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</si>
  <si>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</si>
  <si>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</si>
  <si>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</si>
  <si>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</si>
  <si>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</si>
  <si>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</si>
  <si>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</si>
  <si>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</si>
  <si>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</si>
  <si>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</si>
  <si>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</si>
  <si>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</si>
  <si>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</si>
  <si>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</si>
  <si>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</si>
  <si>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</si>
  <si>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</si>
  <si>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</si>
  <si>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</si>
  <si>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</si>
  <si>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</si>
  <si>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</si>
  <si>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</si>
  <si>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</si>
  <si>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</si>
  <si>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</si>
  <si>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</si>
  <si>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</si>
  <si>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</si>
  <si>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</si>
  <si>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</si>
  <si>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</si>
  <si>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</si>
  <si>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</si>
  <si>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</si>
  <si>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</si>
  <si>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</si>
  <si>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</si>
  <si>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</si>
  <si>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</si>
  <si>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</si>
  <si>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</si>
  <si>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</si>
  <si>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</si>
  <si>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</si>
  <si>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</si>
  <si>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</si>
  <si>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</si>
  <si>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</si>
  <si>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</si>
  <si>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</si>
  <si>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</si>
  <si>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</si>
  <si>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</si>
  <si>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</si>
  <si>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</si>
  <si>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</si>
  <si>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</si>
  <si>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</si>
  <si>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</si>
  <si>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</si>
  <si>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</si>
  <si>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</si>
  <si>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</si>
  <si>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</si>
  <si>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</si>
  <si>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</si>
  <si>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</si>
  <si>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</si>
  <si>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</si>
  <si>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</si>
  <si>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</si>
  <si>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</si>
  <si>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</si>
  <si>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</si>
  <si>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</si>
  <si>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</si>
  <si>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</si>
  <si>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</si>
  <si>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</si>
  <si>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</si>
  <si>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</si>
  <si>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</si>
  <si>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</si>
  <si>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</si>
  <si>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</si>
  <si>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</si>
  <si>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</si>
  <si>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</si>
  <si>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</si>
  <si>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</si>
  <si>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</si>
  <si>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</si>
  <si>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</si>
  <si>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</si>
  <si>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</si>
  <si>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</si>
  <si>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</si>
  <si>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</si>
  <si>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</si>
  <si>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</si>
  <si>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</si>
  <si>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</si>
  <si>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</si>
  <si>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</si>
  <si>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</si>
  <si>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</si>
  <si>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</si>
  <si>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</si>
  <si>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</si>
  <si>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</si>
  <si>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</si>
  <si>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</si>
  <si>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</si>
  <si>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</si>
  <si>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</si>
  <si>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</si>
  <si>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</si>
  <si>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</si>
  <si>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</si>
  <si>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</si>
  <si>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</si>
  <si>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</si>
  <si>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</si>
  <si>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</si>
  <si>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</si>
  <si>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</si>
  <si>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</si>
  <si>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</si>
  <si>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</si>
  <si>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</si>
  <si>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</si>
  <si>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</si>
  <si>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</si>
  <si>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</si>
  <si>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</si>
  <si>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</si>
  <si>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</si>
  <si>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</si>
  <si>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</si>
  <si>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</si>
  <si>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</si>
  <si>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</si>
  <si>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</si>
  <si>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</si>
  <si>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</si>
  <si>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</si>
  <si>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</si>
  <si>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</si>
  <si>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</si>
  <si>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</si>
  <si>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</si>
  <si>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</si>
  <si>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</si>
  <si>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</si>
  <si>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</si>
  <si>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</si>
  <si>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</si>
  <si>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</si>
  <si>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</si>
  <si>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</si>
  <si>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</si>
  <si>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</si>
  <si>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</si>
  <si>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</si>
  <si>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</si>
  <si>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</si>
  <si>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</si>
  <si>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</si>
  <si>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</si>
  <si>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</si>
  <si>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</si>
  <si>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</si>
  <si>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</si>
  <si>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</si>
  <si>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</si>
  <si>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</si>
  <si>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</si>
  <si>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</si>
  <si>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</si>
  <si>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</si>
  <si>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</si>
  <si>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</si>
  <si>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</si>
  <si>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</si>
  <si>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</si>
  <si>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</si>
  <si>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</si>
  <si>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</si>
  <si>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</si>
  <si>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</si>
  <si>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</si>
  <si>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</si>
  <si>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</si>
  <si>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</si>
  <si>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</si>
  <si>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</si>
  <si>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</si>
  <si>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</si>
  <si>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</si>
  <si>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</si>
  <si>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</si>
  <si>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</si>
  <si>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</si>
  <si>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</si>
  <si>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</si>
  <si>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</si>
  <si>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</si>
  <si>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</si>
  <si>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</si>
  <si>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</si>
  <si>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</si>
  <si>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</si>
  <si>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</si>
  <si>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</si>
  <si>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</si>
  <si>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</si>
  <si>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</si>
  <si>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</si>
  <si>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</si>
  <si>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</si>
  <si>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</si>
  <si>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</si>
  <si>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</si>
  <si>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</si>
  <si>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</si>
  <si>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</si>
  <si>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</si>
  <si>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</si>
  <si>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</si>
  <si>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</si>
  <si>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</si>
  <si>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</si>
  <si>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</si>
  <si>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</si>
  <si>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</si>
  <si>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</si>
  <si>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</si>
  <si>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</si>
  <si>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</si>
  <si>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</si>
  <si>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</si>
  <si>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</si>
  <si>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</si>
  <si>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</si>
  <si>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</si>
  <si>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</si>
  <si>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</si>
  <si>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</si>
  <si>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</si>
  <si>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</si>
  <si>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</si>
  <si>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</si>
  <si>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</si>
  <si>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</si>
  <si>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</si>
  <si>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</si>
  <si>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</si>
  <si>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</si>
  <si>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</si>
  <si>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</si>
  <si>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</si>
  <si>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</si>
  <si>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</si>
  <si>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</si>
  <si>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</si>
  <si>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</si>
  <si>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</si>
  <si>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</si>
  <si>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</si>
  <si>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</si>
  <si>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</si>
  <si>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</si>
  <si>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</si>
  <si>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</si>
  <si>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</si>
  <si>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</si>
  <si>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</si>
  <si>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</si>
  <si>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</si>
  <si>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</si>
  <si>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</si>
  <si>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</si>
  <si>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</si>
  <si>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</si>
  <si>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</si>
  <si>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</si>
  <si>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</si>
  <si>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</si>
  <si>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</si>
  <si>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</si>
  <si>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</si>
  <si>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</si>
  <si>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</si>
  <si>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</si>
  <si>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</si>
  <si>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</si>
  <si>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</si>
  <si>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</si>
  <si>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</si>
  <si>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</si>
  <si>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</si>
  <si>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</si>
  <si>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</si>
  <si>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</si>
  <si>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</si>
  <si>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</si>
  <si>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</si>
  <si>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</si>
  <si>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</si>
  <si>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</si>
  <si>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</si>
  <si>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</si>
  <si>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</si>
  <si>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</si>
  <si>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</si>
  <si>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</si>
  <si>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</si>
  <si>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</si>
  <si>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</si>
  <si>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</si>
  <si>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</si>
  <si>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</si>
  <si>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</si>
  <si>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</si>
  <si>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</si>
  <si>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</si>
  <si>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</si>
  <si>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</si>
  <si>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</si>
  <si>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</si>
  <si>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</si>
  <si>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</si>
  <si>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</si>
  <si>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</si>
  <si>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</si>
  <si>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</si>
  <si>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</si>
  <si>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</si>
  <si>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</si>
  <si>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</si>
  <si>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</si>
  <si>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</si>
  <si>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</si>
  <si>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</si>
  <si>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</si>
  <si>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</si>
  <si>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</si>
  <si>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</si>
  <si>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</si>
  <si>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</si>
  <si>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</si>
  <si>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</si>
  <si>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</si>
  <si>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</si>
  <si>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</si>
  <si>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</si>
  <si>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</si>
  <si>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</si>
  <si>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</si>
  <si>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</si>
  <si>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</si>
  <si>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</si>
  <si>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</si>
  <si>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</si>
  <si>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</si>
  <si>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</si>
  <si>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</si>
  <si>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</si>
  <si>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</si>
  <si>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</si>
  <si>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</si>
  <si>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</si>
  <si>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</si>
  <si>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</si>
  <si>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</si>
  <si>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</si>
  <si>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</si>
  <si>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</si>
  <si>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</si>
  <si>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</si>
  <si>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</si>
  <si>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</si>
  <si>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</si>
  <si>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</si>
  <si>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</si>
  <si>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</si>
  <si>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</si>
  <si>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</si>
  <si>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</si>
  <si>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</si>
  <si>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</si>
  <si>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</si>
  <si>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</si>
  <si>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</si>
  <si>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</si>
  <si>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</si>
  <si>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</si>
  <si>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</si>
  <si>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</si>
  <si>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</si>
  <si>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</si>
  <si>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</si>
  <si>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</si>
  <si>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</si>
  <si>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</si>
  <si>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</si>
  <si>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</si>
  <si>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</si>
  <si>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</si>
  <si>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</si>
  <si>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</si>
  <si>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</si>
  <si>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</si>
  <si>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</si>
  <si>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</si>
  <si>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</si>
  <si>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</si>
  <si>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</si>
  <si>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</si>
  <si>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</si>
  <si>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</si>
  <si>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</si>
  <si>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</si>
  <si>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</si>
  <si>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</si>
  <si>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</si>
  <si>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</si>
  <si>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</si>
  <si>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</si>
  <si>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</si>
  <si>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</si>
  <si>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</si>
  <si>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</si>
  <si>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</si>
  <si>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</si>
  <si>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</si>
  <si>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</si>
  <si>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</si>
  <si>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</si>
  <si>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</si>
  <si>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</si>
  <si>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</si>
  <si>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</si>
  <si>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</si>
  <si>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</si>
  <si>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</si>
  <si>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</si>
  <si>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</si>
  <si>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</si>
  <si>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</si>
  <si>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</si>
  <si>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</si>
  <si>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</si>
  <si>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</si>
  <si>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</si>
  <si>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</si>
  <si>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</si>
  <si>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</si>
  <si>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</si>
  <si>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</si>
  <si>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</si>
  <si>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</si>
  <si>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</si>
  <si>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</si>
  <si>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</si>
  <si>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</si>
  <si>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</si>
  <si>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</si>
  <si>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</si>
  <si>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</si>
  <si>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</si>
  <si>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</si>
  <si>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</si>
  <si>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</si>
  <si>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</si>
  <si>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</si>
  <si>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</si>
  <si>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</si>
  <si>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</si>
  <si>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</si>
  <si>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</si>
  <si>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</si>
  <si>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</si>
  <si>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</si>
  <si>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</si>
  <si>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</si>
  <si>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</si>
  <si>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</si>
  <si>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</si>
  <si>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</si>
  <si>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</si>
  <si>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</si>
  <si>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</si>
  <si>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</si>
  <si>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</si>
  <si>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</si>
  <si>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</si>
  <si>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</si>
  <si>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</si>
  <si>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</si>
  <si>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</si>
  <si>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</si>
  <si>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</si>
  <si>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</si>
  <si>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</si>
  <si>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</si>
  <si>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</si>
  <si>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</si>
  <si>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</si>
  <si>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</si>
  <si>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</si>
  <si>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</si>
  <si>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</si>
  <si>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</si>
  <si>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</si>
  <si>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</si>
  <si>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</si>
  <si>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</si>
  <si>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</si>
  <si>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</si>
  <si>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</si>
  <si>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</si>
  <si>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</si>
  <si>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</si>
  <si>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</si>
  <si>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</si>
  <si>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</si>
  <si>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</si>
  <si>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</si>
  <si>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</si>
  <si>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</si>
  <si>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</si>
  <si>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</si>
  <si>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</si>
  <si>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</si>
  <si>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</si>
  <si>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</si>
  <si>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</si>
  <si>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</si>
  <si>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</si>
  <si>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</si>
  <si>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</si>
  <si>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</si>
  <si>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</si>
  <si>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</si>
  <si>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</si>
  <si>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</si>
  <si>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</si>
  <si>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</si>
  <si>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</si>
  <si>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</si>
  <si>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</si>
  <si>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</si>
  <si>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</si>
  <si>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</si>
  <si>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</si>
  <si>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</si>
  <si>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</si>
  <si>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</si>
  <si>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</si>
  <si>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</si>
  <si>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</si>
  <si>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</si>
  <si>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</si>
  <si>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</si>
  <si>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</si>
  <si>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</si>
  <si>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</si>
  <si>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</si>
  <si>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</si>
  <si>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</si>
  <si>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</si>
  <si>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</si>
  <si>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</si>
  <si>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</si>
  <si>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</si>
  <si>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</si>
  <si>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</si>
  <si>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</si>
  <si>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</si>
  <si>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</si>
  <si>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</si>
  <si>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</si>
  <si>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</si>
  <si>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</si>
  <si>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</si>
  <si>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</si>
  <si>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</si>
  <si>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</si>
  <si>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</si>
  <si>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</si>
  <si>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</si>
  <si>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</si>
  <si>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</si>
  <si>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</si>
  <si>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</si>
  <si>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</si>
  <si>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</si>
  <si>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</si>
  <si>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</si>
  <si>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</si>
  <si>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</si>
  <si>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</si>
  <si>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</si>
  <si>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</si>
  <si>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</si>
  <si>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</si>
  <si>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</si>
  <si>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</si>
  <si>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</si>
  <si>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</si>
  <si>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</si>
  <si>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</si>
  <si>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</si>
  <si>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</si>
  <si>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</si>
  <si>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</si>
  <si>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</si>
  <si>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</si>
  <si>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</si>
  <si>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</si>
  <si>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</si>
  <si>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</si>
  <si>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</si>
  <si>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</si>
  <si>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</si>
  <si>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</si>
  <si>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</si>
  <si>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</si>
  <si>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</si>
  <si>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</si>
  <si>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</si>
  <si>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</si>
  <si>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</si>
  <si>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</si>
  <si>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</si>
  <si>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</si>
  <si>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</si>
  <si>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</si>
  <si>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</si>
  <si>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</si>
  <si>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</si>
  <si>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</si>
  <si>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</si>
  <si>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</si>
  <si>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</si>
  <si>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</si>
  <si>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</si>
  <si>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</si>
  <si>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</si>
  <si>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</si>
  <si>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</si>
  <si>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</si>
  <si>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</si>
  <si>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</si>
  <si>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</si>
  <si>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</si>
  <si>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</si>
  <si>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</si>
  <si>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</si>
  <si>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</si>
  <si>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</si>
  <si>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</si>
  <si>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</si>
  <si>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</si>
  <si>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</si>
  <si>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</si>
  <si>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</si>
  <si>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</si>
  <si>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</si>
  <si>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</si>
  <si>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</si>
  <si>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</si>
  <si>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</si>
  <si>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</si>
  <si>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</si>
  <si>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</si>
  <si>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</si>
  <si>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</si>
  <si>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</si>
  <si>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</si>
  <si>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</si>
  <si>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</si>
  <si>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</si>
  <si>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</si>
  <si>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</si>
  <si>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</si>
  <si>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</si>
  <si>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</si>
  <si>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</si>
  <si>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</si>
  <si>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</si>
  <si>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</si>
  <si>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</si>
  <si>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</si>
  <si>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</si>
  <si>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</si>
  <si>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</si>
  <si>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</si>
  <si>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</si>
  <si>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</si>
  <si>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</si>
  <si>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</si>
  <si>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</si>
  <si>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</si>
  <si>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</si>
  <si>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</si>
  <si>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</si>
  <si>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</si>
  <si>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</si>
  <si>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</si>
  <si>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</si>
  <si>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</si>
  <si>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</si>
  <si>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</si>
  <si>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</si>
  <si>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</si>
  <si>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</si>
  <si>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</si>
  <si>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</si>
  <si>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</si>
  <si>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</si>
  <si>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</si>
  <si>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</si>
  <si>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</si>
  <si>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</si>
  <si>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</si>
  <si>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</si>
  <si>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</si>
  <si>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</si>
  <si>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</si>
  <si>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</si>
  <si>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</si>
  <si>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</si>
  <si>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</si>
  <si>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</si>
  <si>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</si>
  <si>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</si>
  <si>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</si>
  <si>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</si>
  <si>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</si>
  <si>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</si>
  <si>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</si>
  <si>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</si>
  <si>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</si>
  <si>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</si>
  <si>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</si>
  <si>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</si>
  <si>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</si>
  <si>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</si>
  <si>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</si>
  <si>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</si>
  <si>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</si>
  <si>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</si>
  <si>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</si>
  <si>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</si>
  <si>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</si>
  <si>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</si>
  <si>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</si>
  <si>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</si>
  <si>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</si>
  <si>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</si>
  <si>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</si>
  <si>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</si>
  <si>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</si>
  <si>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</si>
  <si>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</si>
  <si>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</si>
  <si>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</si>
  <si>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</si>
  <si>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</si>
  <si>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</si>
  <si>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</si>
  <si>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</si>
  <si>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</si>
  <si>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</si>
  <si>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</si>
  <si>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</si>
  <si>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</si>
  <si>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</si>
  <si>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</si>
  <si>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</si>
  <si>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</si>
  <si>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</si>
  <si>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</si>
  <si>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</si>
  <si>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</si>
  <si>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</si>
  <si>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</si>
  <si>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</si>
  <si>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</si>
  <si>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</si>
  <si>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</si>
  <si>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</si>
  <si>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</si>
  <si>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</si>
  <si>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</si>
  <si>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</si>
  <si>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</si>
  <si>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</si>
  <si>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</si>
  <si>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</si>
  <si>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</si>
  <si>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</si>
  <si>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</si>
  <si>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</si>
  <si>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</si>
  <si>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</si>
  <si>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</si>
  <si>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</si>
  <si>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</si>
  <si>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</si>
  <si>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</si>
  <si>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</si>
  <si>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</si>
  <si>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</si>
  <si>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</si>
  <si>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</si>
  <si>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</si>
  <si>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</si>
  <si>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</si>
  <si>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</si>
  <si>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</si>
  <si>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</si>
  <si>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</si>
  <si>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</si>
  <si>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</si>
  <si>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</si>
  <si>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</si>
  <si>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</si>
  <si>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</si>
  <si>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</si>
  <si>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</si>
  <si>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</si>
  <si>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</si>
  <si>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</si>
  <si>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</si>
  <si>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</si>
  <si>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</si>
  <si>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</si>
  <si>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</si>
  <si>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</si>
  <si>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</si>
  <si>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</si>
  <si>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</si>
  <si>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</si>
  <si>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</si>
  <si>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</si>
  <si>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</si>
  <si>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</si>
  <si>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</si>
  <si>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</si>
  <si>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</si>
  <si>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</si>
  <si>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</si>
  <si>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</si>
  <si>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</si>
  <si>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</si>
  <si>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</si>
  <si>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</si>
  <si>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</si>
  <si>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</si>
  <si>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</si>
  <si>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</si>
  <si>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</si>
  <si>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</si>
  <si>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</si>
  <si>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</si>
  <si>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</si>
  <si>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</si>
  <si>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</si>
  <si>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</si>
  <si>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</si>
  <si>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</si>
  <si>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</si>
  <si>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</si>
  <si>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</si>
  <si>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</si>
  <si>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</si>
  <si>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</si>
  <si>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</si>
  <si>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</si>
  <si>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</si>
  <si>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</si>
  <si>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</si>
  <si>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</si>
  <si>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</si>
  <si>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</si>
  <si>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</si>
  <si>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</si>
  <si>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</si>
  <si>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</si>
  <si>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</si>
  <si>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</si>
  <si>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</si>
  <si>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</si>
  <si>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</si>
  <si>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</si>
  <si>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</si>
  <si>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</si>
  <si>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</si>
  <si>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</si>
  <si>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</si>
  <si>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</si>
  <si>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</si>
  <si>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</si>
  <si>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</si>
  <si>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</si>
  <si>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</si>
  <si>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</si>
  <si>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</si>
  <si>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</si>
  <si>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</si>
  <si>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</si>
  <si>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</si>
  <si>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</si>
  <si>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</si>
  <si>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</si>
  <si>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</si>
  <si>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</si>
  <si>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</si>
  <si>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</si>
  <si>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</si>
  <si>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</si>
  <si>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</si>
  <si>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</si>
  <si>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</si>
  <si>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</si>
  <si>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</si>
  <si>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</si>
  <si>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</si>
  <si>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</si>
  <si>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</si>
  <si>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</si>
  <si>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</si>
  <si>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</si>
  <si>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</si>
  <si>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</si>
  <si>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</si>
  <si>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</si>
  <si>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</si>
  <si>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</si>
  <si>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</si>
  <si>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</si>
  <si>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</si>
  <si>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</si>
  <si>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</si>
  <si>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</si>
  <si>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</si>
  <si>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</si>
  <si>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</si>
  <si>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</si>
  <si>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</si>
  <si>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</si>
  <si>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</si>
  <si>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</si>
  <si>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</si>
  <si>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</si>
  <si>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</si>
  <si>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</si>
  <si>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</si>
  <si>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</si>
  <si>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</si>
  <si>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</si>
  <si>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</si>
  <si>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</si>
  <si>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</si>
  <si>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</si>
  <si>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</si>
  <si>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</si>
  <si>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</si>
  <si>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</si>
  <si>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</si>
  <si>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</si>
  <si>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</si>
  <si>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</si>
  <si>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</si>
  <si>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</si>
  <si>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</si>
  <si>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</si>
  <si>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</si>
  <si>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</si>
  <si>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</si>
  <si>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</si>
  <si>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</si>
  <si>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</si>
  <si>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</si>
  <si>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</si>
  <si>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</si>
  <si>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</si>
  <si>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</si>
  <si>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</si>
  <si>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</si>
  <si>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</si>
  <si>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</si>
  <si>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</si>
  <si>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</si>
  <si>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</si>
  <si>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</si>
  <si>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</si>
  <si>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</si>
  <si>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</si>
  <si>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</si>
  <si>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</si>
  <si>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</si>
  <si>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</si>
  <si>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</si>
  <si>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</si>
  <si>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</si>
  <si>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</si>
  <si>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</si>
  <si>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</si>
  <si>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</si>
  <si>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</si>
  <si>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</si>
  <si>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</si>
  <si>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</si>
  <si>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</si>
  <si>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</si>
  <si>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</si>
  <si>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</si>
  <si>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</si>
  <si>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</si>
  <si>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</si>
  <si>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</si>
  <si>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</si>
  <si>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</si>
  <si>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</si>
  <si>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</si>
  <si>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</si>
  <si>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</si>
  <si>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</si>
  <si>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</si>
  <si>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</si>
  <si>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</si>
  <si>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</si>
  <si>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</si>
  <si>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</si>
  <si>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</si>
  <si>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</si>
  <si>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</si>
  <si>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</si>
  <si>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</si>
  <si>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</si>
  <si>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</si>
  <si>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</si>
  <si>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</si>
  <si>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</si>
  <si>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</si>
  <si>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</si>
  <si>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</si>
  <si>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</si>
  <si>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</si>
  <si>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</si>
  <si>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</si>
  <si>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</si>
  <si>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</si>
  <si>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</si>
  <si>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</si>
  <si>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</si>
  <si>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</si>
  <si>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</si>
  <si>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</si>
  <si>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</si>
  <si>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</si>
  <si>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</si>
  <si>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</si>
  <si>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</si>
  <si>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</si>
  <si>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</si>
  <si>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</si>
  <si>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</si>
  <si>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</si>
  <si>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</si>
  <si>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</si>
  <si>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</si>
  <si>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</si>
  <si>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</si>
  <si>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</si>
  <si>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</si>
  <si>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</si>
  <si>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</si>
  <si>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</si>
  <si>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</si>
  <si>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</si>
  <si>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</si>
  <si>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</si>
  <si>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</si>
  <si>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</si>
  <si>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</si>
  <si>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</si>
  <si>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</si>
  <si>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</si>
  <si>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</si>
  <si>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</si>
  <si>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</si>
  <si>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</si>
  <si>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</si>
  <si>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</si>
  <si>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</si>
  <si>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</si>
  <si>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</si>
  <si>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</si>
  <si>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</si>
  <si>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</si>
  <si>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</si>
  <si>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</si>
  <si>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</si>
  <si>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</si>
  <si>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</si>
  <si>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</si>
  <si>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</si>
  <si>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</si>
  <si>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</si>
  <si>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</si>
  <si>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</si>
  <si>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</si>
  <si>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</si>
  <si>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</si>
  <si>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</si>
  <si>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</si>
  <si>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</si>
  <si>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</si>
  <si>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</si>
  <si>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</si>
  <si>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</si>
  <si>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</si>
  <si>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</si>
  <si>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</si>
  <si>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</si>
  <si>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</si>
  <si>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</si>
  <si>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</si>
  <si>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</si>
  <si>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</si>
  <si>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</si>
  <si>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</si>
  <si>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</si>
  <si>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</si>
  <si>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</si>
  <si>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</si>
  <si>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</si>
  <si>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</si>
  <si>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</si>
  <si>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</si>
  <si>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</si>
  <si>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</si>
  <si>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</si>
  <si>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</si>
  <si>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</si>
  <si>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</si>
  <si>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</si>
  <si>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</si>
  <si>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</si>
  <si>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</si>
  <si>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</si>
  <si>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</si>
  <si>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</si>
  <si>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</si>
  <si>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</si>
  <si>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</si>
  <si>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</si>
  <si>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</si>
  <si>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</si>
  <si>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</si>
  <si>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</si>
  <si>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</si>
  <si>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</si>
  <si>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</si>
  <si>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</si>
  <si>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</si>
  <si>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</si>
  <si>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</si>
  <si>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</si>
  <si>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</si>
  <si>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</si>
  <si>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</si>
  <si>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</si>
  <si>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</si>
  <si>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</si>
  <si>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</si>
  <si>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</si>
  <si>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</si>
  <si>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</si>
  <si>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</si>
  <si>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</si>
  <si>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</si>
  <si>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</si>
  <si>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</si>
  <si>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</si>
  <si>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</si>
  <si>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</si>
  <si>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</si>
  <si>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</si>
  <si>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</si>
  <si>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</si>
  <si>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</si>
  <si>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</si>
  <si>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</si>
  <si>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</si>
  <si>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</si>
  <si>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</si>
  <si>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</si>
  <si>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</si>
  <si>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</si>
  <si>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</si>
  <si>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</si>
  <si>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</si>
  <si>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</si>
  <si>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</si>
  <si>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</si>
  <si>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</si>
  <si>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</si>
  <si>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</si>
  <si>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</si>
  <si>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</si>
  <si>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</si>
  <si>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</si>
  <si>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</si>
  <si>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</si>
  <si>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</si>
  <si>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</si>
  <si>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</si>
  <si>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</si>
  <si>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</si>
  <si>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</si>
  <si>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</si>
  <si>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</si>
  <si>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</si>
  <si>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</si>
  <si>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</si>
  <si>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</si>
  <si>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</si>
  <si>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</si>
  <si>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</si>
  <si>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</si>
  <si>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</si>
  <si>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</si>
  <si>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</si>
  <si>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</si>
  <si>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</si>
  <si>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</si>
  <si>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</si>
  <si>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</si>
  <si>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</si>
  <si>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</si>
  <si>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</si>
  <si>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</si>
  <si>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</si>
  <si>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</si>
  <si>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</si>
  <si>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</si>
  <si>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</si>
  <si>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</si>
  <si>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</si>
  <si>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</si>
  <si>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</si>
  <si>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</si>
  <si>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</si>
  <si>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</si>
  <si>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</si>
  <si>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</si>
  <si>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</si>
  <si>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</si>
  <si>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</si>
  <si>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</si>
  <si>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</si>
  <si>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</si>
  <si>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</si>
  <si>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</si>
  <si>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</si>
  <si>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</si>
  <si>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</si>
  <si>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</si>
  <si>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</si>
  <si>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</si>
  <si>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</si>
  <si>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</si>
  <si>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</si>
  <si>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</si>
  <si>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</si>
  <si>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</si>
  <si>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</si>
  <si>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</si>
  <si>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</si>
  <si>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</si>
  <si>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</si>
  <si>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</si>
  <si>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</si>
  <si>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</si>
  <si>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</si>
  <si>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</si>
  <si>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</si>
  <si>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</si>
  <si>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</si>
  <si>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</si>
  <si>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</si>
  <si>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</si>
  <si>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</si>
  <si>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</si>
  <si>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</si>
  <si>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</si>
  <si>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</si>
  <si>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</si>
  <si>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</si>
  <si>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</si>
  <si>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</si>
  <si>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</si>
  <si>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</si>
  <si>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</si>
  <si>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</si>
  <si>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</si>
  <si>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</si>
  <si>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</si>
  <si>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</si>
  <si>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</si>
  <si>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</si>
  <si>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</si>
  <si>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</si>
  <si>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</si>
  <si>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</si>
  <si>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</si>
  <si>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</si>
  <si>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</si>
  <si>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</si>
  <si>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</si>
  <si>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</si>
  <si>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</si>
  <si>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</si>
  <si>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</si>
  <si>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</si>
  <si>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</si>
  <si>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</si>
  <si>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</si>
  <si>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</si>
  <si>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</si>
  <si>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</si>
  <si>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</si>
  <si>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</si>
  <si>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</si>
  <si>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</si>
  <si>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</si>
  <si>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</si>
  <si>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</si>
  <si>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</si>
  <si>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</si>
  <si>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</si>
  <si>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</si>
  <si>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</si>
  <si>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</si>
  <si>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</si>
  <si>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</si>
  <si>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</si>
  <si>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</si>
  <si>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</si>
  <si>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</si>
  <si>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</si>
  <si>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</si>
  <si>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</si>
  <si>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</si>
  <si>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</si>
  <si>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</si>
  <si>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</si>
  <si>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</si>
  <si>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</si>
  <si>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</si>
  <si>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</si>
  <si>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</si>
  <si>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</si>
  <si>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</si>
  <si>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</si>
  <si>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</si>
  <si>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</si>
  <si>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</si>
  <si>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</si>
  <si>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</si>
  <si>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</si>
  <si>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</si>
  <si>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</si>
  <si>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</si>
  <si>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</si>
  <si>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</si>
  <si>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</si>
  <si>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</si>
  <si>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</si>
  <si>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</si>
  <si>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</si>
  <si>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</si>
  <si>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</si>
  <si>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</si>
  <si>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</si>
  <si>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</si>
  <si>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</si>
  <si>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</si>
  <si>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</si>
  <si>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</si>
  <si>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</si>
  <si>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</si>
  <si>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</si>
  <si>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</si>
  <si>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</si>
  <si>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</si>
  <si>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</si>
  <si>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</si>
  <si>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</si>
  <si>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</si>
  <si>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</si>
  <si>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</si>
  <si>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</si>
  <si>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</si>
  <si>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</si>
  <si>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</si>
  <si>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</si>
  <si>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</si>
  <si>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</si>
  <si>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</si>
  <si>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</si>
  <si>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</si>
  <si>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</si>
  <si>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</si>
  <si>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</si>
  <si>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</si>
  <si>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</si>
  <si>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</si>
  <si>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</si>
  <si>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</si>
  <si>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</si>
  <si>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</si>
  <si>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</si>
  <si>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</si>
  <si>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</si>
  <si>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</si>
  <si>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</si>
  <si>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</si>
  <si>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</si>
  <si>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</si>
  <si>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</si>
  <si>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</si>
  <si>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</si>
  <si>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</si>
  <si>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</si>
  <si>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</si>
  <si>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</si>
  <si>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</si>
  <si>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</si>
  <si>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</si>
  <si>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</si>
  <si>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</si>
  <si>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</si>
  <si>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</si>
  <si>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</si>
  <si>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</si>
  <si>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</si>
  <si>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</si>
  <si>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</si>
  <si>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</si>
  <si>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</si>
  <si>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</si>
  <si>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</si>
  <si>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</si>
  <si>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</si>
  <si>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</si>
  <si>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</si>
  <si>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</si>
  <si>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</si>
  <si>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</si>
  <si>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</si>
  <si>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</si>
  <si>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</si>
  <si>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</si>
  <si>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</si>
  <si>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</si>
  <si>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</si>
  <si>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</si>
  <si>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</si>
  <si>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</si>
  <si>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</si>
  <si>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</si>
  <si>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</si>
  <si>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</si>
  <si>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</si>
  <si>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</si>
  <si>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</si>
  <si>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</si>
  <si>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</si>
  <si>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</si>
  <si>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</si>
  <si>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</si>
  <si>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</si>
  <si>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</si>
  <si>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</si>
  <si>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</si>
  <si>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</si>
  <si>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</si>
  <si>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</si>
  <si>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</si>
  <si>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</si>
  <si>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</si>
  <si>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</si>
  <si>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</si>
  <si>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</si>
  <si>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</si>
  <si>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</si>
  <si>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</si>
  <si>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</si>
  <si>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</si>
  <si>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</si>
  <si>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</si>
  <si>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</si>
  <si>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</si>
  <si>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</si>
  <si>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</si>
  <si>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</si>
  <si>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</si>
  <si>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</si>
  <si>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</si>
  <si>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</si>
  <si>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</si>
  <si>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</si>
  <si>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</si>
  <si>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</si>
  <si>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</si>
  <si>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</si>
  <si>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</si>
  <si>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</si>
  <si>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</si>
  <si>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</si>
  <si>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</si>
  <si>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</si>
  <si>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</si>
  <si>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</si>
  <si>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</si>
  <si>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</si>
  <si>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</si>
  <si>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</si>
  <si>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</si>
  <si>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</si>
  <si>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</si>
  <si>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</si>
  <si>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</si>
  <si>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</si>
  <si>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</si>
  <si>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</si>
  <si>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</si>
  <si>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</si>
  <si>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</si>
  <si>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</si>
  <si>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</si>
  <si>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</si>
  <si>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</si>
  <si>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</si>
  <si>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</si>
  <si>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</si>
  <si>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</si>
  <si>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</si>
  <si>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</si>
  <si>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</si>
  <si>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</si>
  <si>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</si>
  <si>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</si>
  <si>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</si>
  <si>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</si>
  <si>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</si>
  <si>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</si>
  <si>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</si>
  <si>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</si>
  <si>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</si>
  <si>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</si>
  <si>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</si>
  <si>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</si>
  <si>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</si>
  <si>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</si>
  <si>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</si>
  <si>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</si>
  <si>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</si>
  <si>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</si>
  <si>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</si>
  <si>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</si>
  <si>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</si>
  <si>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</si>
  <si>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</si>
  <si>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</si>
  <si>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</si>
  <si>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</si>
  <si>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</si>
  <si>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</si>
  <si>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</si>
  <si>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</si>
  <si>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</si>
  <si>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</si>
  <si>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</si>
  <si>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</si>
  <si>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</si>
  <si>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</si>
  <si>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</si>
  <si>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</si>
  <si>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</si>
  <si>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</si>
  <si>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</si>
  <si>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</si>
  <si>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</si>
  <si>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</si>
  <si>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</si>
  <si>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</si>
  <si>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</si>
  <si>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</si>
  <si>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</si>
  <si>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</si>
  <si>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</si>
  <si>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</si>
  <si>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</si>
  <si>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</si>
  <si>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</si>
  <si>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</si>
  <si>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</si>
  <si>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</si>
  <si>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</si>
  <si>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</si>
  <si>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</si>
  <si>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</si>
  <si>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</si>
  <si>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</si>
  <si>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</si>
  <si>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</si>
  <si>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</si>
  <si>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</si>
  <si>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</si>
  <si>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</si>
  <si>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</si>
  <si>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</si>
  <si>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</si>
  <si>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</si>
  <si>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</si>
  <si>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</si>
  <si>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</si>
  <si>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</si>
  <si>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</si>
  <si>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</si>
  <si>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</si>
  <si>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</si>
  <si>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</si>
  <si>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</si>
  <si>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</si>
  <si>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</si>
  <si>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</si>
  <si>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</si>
  <si>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</si>
  <si>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</si>
  <si>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</si>
  <si>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</si>
  <si>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</si>
  <si>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</si>
  <si>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</si>
  <si>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</si>
  <si>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</si>
  <si>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</si>
  <si>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</si>
  <si>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</si>
  <si>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</si>
  <si>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</si>
  <si>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</si>
  <si>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</si>
  <si>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</si>
  <si>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</si>
  <si>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</si>
  <si>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</si>
  <si>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</si>
  <si>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</si>
  <si>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</si>
  <si>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</si>
  <si>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</si>
  <si>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</si>
  <si>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</si>
  <si>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</si>
  <si>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</si>
  <si>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</si>
  <si>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</si>
  <si>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</si>
  <si>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</si>
  <si>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</si>
  <si>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</si>
  <si>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</si>
  <si>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</si>
  <si>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</si>
  <si>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</si>
  <si>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</si>
  <si>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</si>
  <si>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</si>
  <si>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</si>
  <si>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</si>
  <si>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</si>
  <si>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</si>
  <si>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</si>
  <si>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</si>
  <si>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</si>
  <si>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</si>
  <si>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</si>
  <si>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</si>
  <si>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</si>
  <si>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</si>
  <si>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</si>
  <si>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</si>
  <si>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</si>
  <si>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</si>
  <si>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</si>
  <si>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</si>
  <si>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</si>
  <si>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</si>
  <si>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</si>
  <si>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</si>
  <si>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</si>
  <si>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</si>
  <si>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</si>
  <si>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</si>
  <si>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</si>
  <si>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</si>
  <si>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</si>
  <si>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</si>
  <si>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</si>
  <si>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</si>
  <si>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</si>
  <si>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</si>
  <si>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</si>
  <si>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</si>
  <si>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</si>
  <si>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</si>
  <si>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</si>
  <si>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</si>
  <si>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</si>
  <si>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</si>
  <si>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</si>
  <si>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</si>
  <si>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</si>
  <si>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</si>
  <si>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</si>
  <si>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</si>
  <si>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</si>
  <si>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</si>
  <si>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</si>
  <si>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</si>
  <si>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</si>
  <si>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</si>
  <si>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</si>
  <si>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</si>
  <si>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</si>
  <si>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</si>
  <si>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</si>
  <si>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</si>
  <si>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</si>
  <si>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</si>
  <si>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</si>
  <si>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</si>
  <si>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</si>
  <si>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</si>
  <si>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</si>
  <si>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</si>
  <si>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</si>
  <si>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</si>
  <si>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</si>
  <si>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</si>
  <si>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</si>
  <si>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</si>
  <si>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</si>
  <si>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</si>
  <si>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</si>
  <si>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</si>
  <si>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</si>
  <si>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</si>
  <si>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</si>
  <si>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</si>
  <si>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</si>
  <si>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</si>
  <si>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</si>
  <si>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</si>
  <si>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</si>
  <si>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</si>
  <si>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</si>
  <si>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</si>
  <si>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</si>
  <si>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</si>
  <si>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</si>
  <si>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</si>
  <si>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</si>
  <si>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</si>
  <si>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</si>
  <si>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</si>
  <si>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</si>
  <si>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</si>
  <si>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</si>
  <si>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</si>
  <si>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</si>
  <si>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</si>
  <si>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</si>
  <si>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</si>
  <si>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</si>
  <si>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</si>
  <si>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</si>
  <si>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</si>
  <si>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</si>
  <si>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</si>
  <si>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</si>
  <si>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</si>
  <si>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</si>
  <si>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</si>
  <si>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</si>
  <si>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</si>
  <si>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</si>
  <si>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</si>
  <si>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</si>
  <si>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</si>
  <si>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</si>
  <si>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</si>
  <si>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</si>
  <si>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</si>
  <si>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</si>
  <si>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</si>
  <si>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</si>
  <si>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</si>
  <si>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</si>
  <si>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</si>
  <si>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</si>
  <si>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</si>
  <si>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</si>
  <si>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</si>
  <si>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</si>
  <si>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</si>
  <si>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</si>
  <si>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</si>
  <si>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</si>
  <si>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</si>
  <si>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</si>
  <si>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</si>
  <si>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</si>
  <si>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</si>
  <si>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</si>
  <si>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</si>
  <si>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</si>
  <si>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</si>
  <si>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</si>
  <si>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</si>
  <si>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</si>
  <si>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</si>
  <si>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</si>
  <si>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</si>
  <si>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</si>
  <si>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</si>
  <si>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</si>
  <si>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</si>
  <si>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</si>
  <si>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</si>
  <si>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</si>
  <si>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</si>
  <si>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</si>
  <si>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</si>
  <si>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</si>
  <si>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</si>
  <si>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</si>
  <si>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</si>
  <si>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</si>
  <si>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</si>
  <si>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</si>
  <si>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</si>
  <si>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</si>
  <si>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</si>
  <si>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</si>
  <si>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</si>
  <si>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</si>
  <si>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</si>
  <si>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</si>
  <si>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</si>
  <si>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</si>
  <si>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</si>
  <si>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</si>
  <si>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</si>
  <si>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</si>
  <si>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</si>
  <si>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</si>
  <si>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</si>
  <si>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</si>
  <si>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</si>
  <si>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</si>
  <si>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</si>
  <si>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</si>
  <si>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</si>
  <si>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</si>
  <si>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</si>
  <si>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</si>
  <si>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</si>
  <si>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</si>
  <si>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</si>
  <si>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</si>
  <si>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</si>
  <si>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</si>
  <si>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</si>
  <si>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</si>
  <si>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</si>
  <si>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</si>
  <si>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</si>
  <si>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</si>
  <si>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</si>
  <si>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</si>
  <si>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</si>
  <si>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</si>
  <si>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</si>
  <si>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</si>
  <si>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</si>
  <si>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</si>
  <si>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</si>
  <si>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</si>
  <si>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</si>
  <si>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</si>
  <si>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</si>
  <si>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</si>
  <si>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</si>
  <si>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</si>
  <si>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</si>
  <si>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</si>
  <si>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</si>
  <si>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</si>
  <si>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</si>
  <si>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</si>
  <si>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</si>
  <si>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</si>
  <si>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</si>
  <si>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</si>
  <si>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</si>
  <si>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</si>
  <si>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</si>
  <si>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</si>
  <si>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</si>
  <si>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</si>
  <si>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</si>
  <si>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</si>
  <si>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</si>
  <si>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</si>
  <si>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</si>
  <si>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</si>
  <si>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</si>
  <si>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</si>
  <si>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</si>
  <si>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</si>
  <si>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</si>
  <si>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</si>
  <si>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</si>
  <si>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</si>
  <si>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</si>
  <si>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</si>
  <si>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</si>
  <si>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</si>
  <si>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</si>
  <si>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</si>
  <si>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</si>
  <si>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</si>
  <si>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</si>
  <si>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</si>
  <si>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</si>
  <si>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</si>
  <si>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</si>
  <si>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</si>
  <si>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</si>
  <si>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</si>
  <si>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</si>
  <si>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</si>
  <si>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</si>
  <si>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</si>
  <si>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</si>
  <si>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</si>
  <si>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</si>
  <si>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</si>
  <si>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</si>
  <si>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</si>
  <si>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</si>
  <si>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</si>
  <si>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</si>
  <si>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</si>
  <si>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</si>
  <si>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</si>
  <si>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</si>
  <si>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</si>
  <si>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</si>
  <si>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</si>
  <si>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</si>
  <si>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</si>
  <si>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</si>
  <si>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</si>
  <si>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</si>
  <si>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</si>
  <si>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</si>
  <si>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</si>
  <si>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</si>
  <si>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</si>
  <si>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</si>
  <si>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</si>
  <si>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</si>
  <si>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</si>
  <si>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</si>
  <si>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</si>
  <si>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</si>
  <si>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</si>
  <si>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</si>
  <si>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</si>
  <si>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</si>
  <si>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</si>
  <si>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</si>
  <si>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</si>
  <si>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</si>
  <si>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</si>
  <si>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</si>
  <si>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</si>
  <si>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</si>
  <si>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</si>
  <si>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</si>
  <si>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</si>
  <si>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</si>
  <si>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</si>
  <si>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</si>
  <si>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</si>
  <si>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</si>
  <si>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</si>
  <si>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</si>
  <si>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</si>
  <si>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</si>
  <si>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</si>
  <si>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</si>
  <si>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</si>
  <si>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</si>
  <si>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</si>
  <si>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</si>
  <si>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</si>
  <si>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</si>
  <si>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</si>
  <si>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</si>
  <si>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</si>
  <si>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</si>
  <si>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</si>
  <si>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</si>
  <si>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</si>
  <si>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</si>
  <si>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</si>
  <si>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</si>
  <si>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</si>
  <si>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</si>
  <si>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</si>
  <si>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</si>
  <si>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</si>
  <si>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</si>
  <si>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</si>
  <si>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</si>
  <si>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</si>
  <si>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</si>
  <si>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</si>
  <si>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</si>
  <si>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</si>
  <si>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</si>
  <si>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</si>
  <si>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</si>
  <si>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</si>
  <si>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</si>
  <si>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</si>
  <si>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</si>
  <si>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</si>
  <si>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</si>
  <si>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</si>
  <si>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</si>
  <si>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</si>
  <si>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</si>
  <si>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</si>
  <si>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</si>
  <si>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</si>
  <si>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</si>
  <si>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</si>
  <si>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</si>
  <si>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</si>
  <si>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</si>
  <si>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</si>
  <si>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</si>
  <si>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</si>
  <si>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</si>
  <si>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</si>
  <si>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</si>
  <si>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</si>
  <si>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</si>
  <si>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</si>
  <si>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</si>
  <si>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</si>
  <si>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</si>
  <si>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</si>
  <si>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</si>
  <si>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</si>
  <si>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</si>
  <si>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</si>
  <si>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</si>
  <si>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</si>
  <si>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</si>
  <si>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</si>
  <si>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</si>
  <si>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</si>
  <si>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</si>
  <si>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</si>
  <si>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</si>
  <si>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</si>
  <si>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</si>
  <si>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</si>
  <si>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</si>
  <si>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</si>
  <si>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</si>
  <si>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</si>
  <si>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</si>
  <si>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</si>
  <si>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</si>
  <si>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</si>
  <si>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</si>
  <si>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</si>
  <si>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</si>
  <si>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</si>
  <si>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</si>
  <si>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</si>
  <si>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</si>
  <si>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</si>
  <si>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</si>
  <si>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</si>
  <si>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</si>
  <si>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</si>
  <si>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</si>
  <si>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</si>
  <si>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</si>
  <si>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</si>
  <si>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</si>
  <si>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</si>
  <si>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</si>
  <si>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</si>
  <si>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</si>
  <si>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</si>
  <si>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</si>
  <si>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</si>
  <si>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</si>
  <si>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</si>
  <si>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</si>
  <si>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</si>
  <si>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</si>
  <si>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</si>
  <si>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</si>
  <si>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</si>
  <si>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</si>
  <si>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</si>
  <si>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</si>
  <si>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</si>
  <si>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</si>
  <si>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</si>
  <si>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</si>
  <si>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</si>
  <si>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</si>
  <si>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</si>
  <si>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</si>
  <si>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</si>
  <si>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</si>
  <si>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</si>
  <si>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</si>
  <si>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</si>
  <si>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</si>
  <si>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</si>
  <si>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</si>
  <si>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</si>
  <si>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</si>
  <si>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</si>
  <si>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</si>
  <si>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</si>
  <si>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</si>
  <si>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</si>
  <si>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</si>
  <si>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</si>
  <si>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</si>
  <si>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</si>
  <si>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</si>
  <si>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</si>
  <si>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</si>
  <si>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</si>
  <si>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</si>
  <si>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</si>
  <si>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</si>
  <si>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</si>
  <si>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</si>
  <si>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</si>
  <si>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</si>
  <si>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</si>
  <si>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</si>
  <si>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</si>
  <si>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</si>
  <si>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</si>
  <si>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</si>
  <si>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</si>
  <si>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</si>
  <si>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</si>
  <si>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</si>
  <si>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</si>
  <si>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</si>
  <si>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</si>
  <si>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</si>
  <si>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</si>
  <si>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</si>
  <si>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</si>
  <si>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</si>
  <si>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</si>
  <si>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</si>
  <si>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</si>
  <si>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</si>
  <si>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</si>
  <si>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</si>
  <si>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</si>
  <si>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</si>
  <si>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</si>
  <si>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</si>
  <si>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</si>
  <si>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</si>
  <si>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</si>
  <si>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</si>
  <si>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</si>
  <si>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</si>
  <si>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</si>
  <si>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</si>
  <si>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</si>
  <si>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</si>
  <si>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</si>
  <si>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</si>
  <si>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</si>
  <si>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</si>
  <si>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</si>
  <si>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</si>
  <si>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</si>
  <si>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</si>
  <si>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</si>
  <si>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</si>
  <si>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</si>
  <si>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</si>
  <si>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</si>
  <si>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</si>
  <si>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</si>
  <si>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</si>
  <si>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</si>
  <si>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</si>
  <si>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</si>
  <si>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</si>
  <si>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</si>
  <si>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</si>
  <si>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</si>
  <si>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</si>
  <si>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</si>
  <si>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</si>
  <si>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</si>
  <si>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</si>
  <si>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</si>
  <si>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</si>
  <si>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</si>
  <si>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</si>
  <si>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</si>
  <si>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</si>
  <si>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</si>
  <si>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</si>
  <si>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</si>
  <si>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</si>
  <si>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</si>
  <si>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</si>
  <si>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</si>
  <si>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</si>
  <si>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</si>
  <si>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</si>
  <si>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</si>
  <si>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</si>
  <si>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</si>
  <si>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</si>
  <si>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</si>
  <si>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</si>
  <si>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</si>
  <si>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</si>
  <si>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</si>
  <si>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</si>
  <si>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</si>
  <si>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</si>
  <si>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</si>
  <si>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</si>
  <si>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</si>
  <si>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</si>
  <si>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</si>
  <si>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</si>
  <si>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</si>
  <si>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</si>
  <si>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</si>
  <si>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</si>
  <si>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</si>
  <si>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</si>
  <si>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</si>
  <si>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</si>
  <si>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</si>
  <si>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</si>
  <si>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</si>
  <si>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</si>
  <si>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</si>
  <si>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</si>
  <si>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</si>
  <si>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</si>
  <si>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</si>
  <si>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</si>
  <si>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</si>
  <si>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</si>
  <si>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</si>
  <si>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</si>
  <si>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</si>
  <si>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</si>
  <si>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</si>
  <si>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</si>
  <si>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</si>
  <si>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</si>
  <si>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</si>
  <si>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</si>
  <si>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</si>
  <si>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</si>
  <si>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</si>
  <si>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</si>
  <si>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</si>
  <si>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</si>
  <si>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</si>
  <si>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</si>
  <si>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</si>
  <si>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</si>
  <si>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</si>
  <si>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</si>
  <si>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</si>
  <si>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</si>
  <si>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</si>
  <si>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</si>
  <si>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</si>
  <si>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</si>
  <si>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</si>
  <si>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</si>
  <si>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</si>
  <si>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</si>
  <si>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</si>
  <si>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</si>
  <si>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</si>
  <si>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</si>
  <si>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</si>
  <si>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</si>
  <si>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</si>
  <si>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</si>
  <si>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</si>
  <si>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</si>
  <si>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</si>
  <si>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</si>
  <si>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</si>
  <si>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</si>
  <si>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</si>
  <si>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</si>
  <si>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</si>
  <si>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</si>
  <si>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</si>
  <si>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</si>
  <si>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</si>
  <si>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</si>
  <si>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</si>
  <si>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</si>
  <si>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</si>
  <si>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</si>
  <si>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</si>
  <si>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</si>
  <si>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</si>
  <si>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</si>
  <si>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</si>
  <si>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</si>
  <si>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</si>
  <si>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</si>
  <si>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</si>
  <si>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</si>
  <si>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</si>
  <si>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</si>
  <si>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</si>
  <si>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</si>
  <si>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</si>
  <si>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</si>
  <si>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</si>
  <si>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</si>
  <si>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</si>
  <si>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</si>
  <si>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</si>
  <si>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</si>
  <si>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</si>
  <si>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</si>
  <si>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</si>
  <si>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</si>
  <si>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</si>
  <si>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</si>
  <si>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</si>
  <si>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</si>
  <si>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</si>
  <si>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</si>
  <si>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</si>
  <si>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</si>
  <si>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</si>
  <si>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</si>
  <si>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</si>
  <si>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</si>
  <si>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</si>
  <si>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</si>
  <si>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</si>
  <si>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</si>
  <si>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</si>
  <si>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</si>
  <si>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</si>
  <si>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</si>
  <si>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</si>
  <si>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</si>
  <si>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</si>
  <si>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</si>
  <si>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</si>
  <si>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</si>
  <si>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</si>
  <si>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</si>
  <si>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</si>
  <si>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</si>
  <si>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</si>
  <si>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</si>
  <si>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</si>
  <si>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</si>
  <si>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</si>
  <si>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</si>
  <si>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</si>
  <si>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</si>
  <si>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</si>
  <si>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</si>
  <si>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</si>
  <si>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</si>
  <si>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</si>
  <si>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</si>
  <si>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</si>
  <si>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</si>
  <si>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</si>
  <si>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</si>
  <si>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</si>
  <si>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</si>
  <si>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</si>
  <si>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</si>
  <si>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</si>
  <si>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</si>
  <si>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</si>
  <si>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</si>
  <si>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</si>
  <si>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</si>
  <si>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</si>
  <si>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</si>
  <si>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</si>
  <si>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</si>
  <si>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</si>
  <si>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</si>
  <si>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</si>
  <si>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</si>
  <si>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</si>
  <si>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</si>
  <si>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</si>
  <si>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</si>
  <si>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</si>
  <si>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</si>
  <si>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</si>
  <si>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</si>
  <si>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</si>
  <si>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</si>
  <si>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</si>
  <si>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</si>
  <si>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</si>
  <si>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</si>
  <si>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</si>
  <si>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</si>
  <si>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</si>
  <si>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</si>
  <si>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</si>
  <si>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</si>
  <si>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</si>
  <si>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</si>
  <si>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</si>
  <si>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</si>
  <si>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</si>
  <si>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</si>
  <si>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</si>
  <si>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</si>
  <si>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</si>
  <si>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</si>
  <si>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</si>
  <si>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</si>
  <si>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</si>
  <si>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</si>
  <si>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</si>
  <si>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</si>
  <si>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</si>
  <si>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</si>
  <si>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</si>
  <si>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</si>
  <si>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</si>
  <si>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</si>
  <si>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</si>
  <si>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</si>
  <si>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</si>
  <si>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</si>
  <si>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</si>
  <si>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</si>
  <si>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</si>
  <si>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</si>
  <si>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</si>
  <si>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</si>
  <si>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</si>
  <si>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</si>
  <si>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</si>
  <si>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</si>
  <si>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</si>
  <si>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</si>
  <si>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</si>
  <si>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</si>
  <si>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</si>
  <si>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</si>
  <si>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</si>
  <si>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</si>
  <si>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</si>
  <si>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</si>
  <si>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</si>
  <si>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</si>
  <si>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</si>
  <si>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</si>
  <si>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</si>
  <si>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</si>
  <si>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</si>
  <si>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</si>
  <si>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</si>
  <si>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</si>
  <si>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</si>
  <si>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</si>
  <si>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</si>
  <si>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</si>
  <si>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</si>
  <si>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</si>
  <si>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</si>
  <si>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</si>
  <si>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</si>
  <si>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</si>
  <si>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</si>
  <si>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</si>
  <si>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</si>
  <si>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</si>
  <si>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</si>
  <si>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</si>
  <si>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</si>
  <si>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</si>
  <si>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</si>
  <si>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</si>
  <si>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</si>
  <si>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</si>
  <si>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</si>
  <si>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</si>
  <si>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</si>
  <si>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</si>
  <si>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</si>
  <si>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</si>
  <si>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</si>
  <si>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</si>
  <si>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</si>
  <si>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</si>
  <si>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</si>
  <si>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</si>
  <si>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</si>
  <si>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</si>
  <si>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</si>
  <si>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</si>
  <si>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</si>
  <si>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</si>
  <si>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</si>
  <si>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</si>
  <si>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</si>
  <si>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</si>
  <si>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</si>
  <si>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</si>
  <si>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</si>
  <si>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</si>
  <si>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</si>
  <si>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</si>
  <si>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</si>
  <si>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</si>
  <si>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</si>
  <si>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</si>
  <si>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</si>
  <si>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</si>
  <si>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</si>
  <si>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</si>
  <si>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</si>
  <si>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</si>
  <si>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</si>
  <si>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</si>
  <si>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</si>
  <si>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</si>
  <si>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</si>
  <si>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</si>
  <si>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</si>
  <si>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</si>
  <si>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</si>
  <si>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</si>
  <si>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</si>
  <si>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</si>
  <si>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</si>
  <si>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</si>
  <si>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</si>
  <si>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</si>
  <si>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</si>
  <si>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</si>
  <si>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</si>
  <si>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</si>
  <si>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</si>
  <si>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</si>
  <si>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</si>
  <si>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</si>
  <si>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</si>
  <si>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</si>
  <si>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</si>
  <si>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</si>
  <si>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</si>
  <si>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</si>
  <si>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</si>
  <si>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</si>
  <si>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</si>
  <si>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</si>
  <si>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</si>
  <si>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</si>
  <si>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</si>
  <si>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</si>
  <si>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</si>
  <si>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</si>
  <si>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</si>
  <si>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</si>
  <si>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</si>
  <si>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</si>
  <si>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</si>
  <si>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</si>
  <si>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</si>
  <si>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</si>
  <si>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</si>
  <si>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</si>
  <si>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</si>
  <si>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</si>
  <si>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</si>
  <si>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</si>
  <si>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</si>
  <si>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</si>
  <si>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</si>
  <si>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</si>
  <si>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</si>
  <si>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</si>
  <si>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</si>
  <si>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</si>
  <si>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</si>
  <si>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</si>
  <si>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</si>
  <si>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</si>
  <si>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</si>
  <si>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</si>
  <si>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</si>
  <si>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</si>
  <si>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</si>
  <si>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</si>
  <si>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</si>
  <si>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</si>
  <si>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</si>
  <si>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</si>
  <si>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</si>
  <si>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</si>
  <si>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</si>
  <si>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</si>
  <si>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</si>
  <si>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</si>
  <si>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</si>
  <si>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</si>
  <si>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</si>
  <si>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</si>
  <si>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</si>
  <si>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</si>
  <si>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</si>
  <si>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</si>
  <si>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</si>
  <si>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</si>
  <si>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</si>
  <si>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</si>
  <si>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</si>
  <si>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</si>
  <si>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</si>
  <si>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</si>
  <si>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</si>
  <si>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</si>
  <si>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</si>
  <si>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</si>
  <si>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</si>
  <si>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</si>
  <si>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</si>
  <si>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</si>
  <si>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</si>
  <si>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</si>
  <si>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</si>
  <si>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</si>
  <si>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</si>
  <si>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</si>
  <si>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</si>
  <si>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</si>
  <si>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</si>
  <si>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</si>
  <si>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</si>
  <si>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</si>
  <si>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</si>
  <si>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</si>
  <si>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</si>
  <si>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</si>
  <si>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</si>
  <si>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</si>
  <si>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</si>
  <si>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</si>
  <si>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</si>
  <si>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</si>
  <si>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</si>
  <si>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</si>
  <si>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</si>
  <si>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</si>
  <si>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</si>
  <si>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</si>
  <si>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</si>
  <si>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</si>
  <si>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</si>
  <si>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</si>
  <si>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</si>
  <si>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</si>
  <si>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</si>
  <si>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</si>
  <si>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</si>
  <si>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</si>
  <si>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</si>
  <si>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</si>
  <si>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</si>
  <si>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</si>
  <si>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</si>
  <si>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</si>
  <si>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</si>
  <si>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</si>
  <si>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</si>
  <si>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</si>
  <si>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</si>
  <si>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</si>
  <si>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</si>
  <si>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</si>
  <si>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</si>
  <si>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</si>
  <si>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</si>
  <si>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</si>
  <si>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</si>
  <si>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</si>
  <si>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</si>
  <si>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</si>
  <si>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</si>
  <si>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</si>
  <si>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</si>
  <si>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</si>
  <si>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</si>
  <si>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</si>
  <si>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</si>
  <si>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</si>
  <si>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</si>
  <si>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</si>
  <si>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</si>
  <si>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</si>
  <si>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</si>
  <si>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</si>
  <si>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</si>
  <si>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</si>
  <si>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</si>
  <si>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</si>
  <si>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</si>
  <si>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</si>
  <si>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</si>
  <si>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</si>
  <si>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</si>
  <si>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</si>
  <si>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</si>
  <si>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</si>
  <si>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</si>
  <si>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</si>
  <si>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</si>
  <si>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</si>
  <si>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</si>
  <si>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</si>
  <si>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</si>
  <si>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</si>
  <si>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</si>
  <si>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</si>
  <si>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</si>
  <si>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</si>
  <si>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</si>
  <si>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</si>
  <si>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</si>
  <si>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</si>
  <si>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</si>
  <si>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</si>
  <si>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</si>
  <si>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</si>
  <si>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</si>
  <si>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</si>
  <si>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</si>
  <si>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</si>
  <si>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</si>
  <si>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</si>
  <si>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</si>
  <si>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</si>
  <si>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</si>
  <si>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</si>
  <si>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</si>
  <si>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</si>
  <si>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</si>
  <si>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</si>
  <si>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</si>
  <si>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</si>
  <si>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</si>
  <si>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</si>
  <si>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</si>
  <si>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</si>
  <si>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</si>
  <si>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</si>
  <si>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</si>
  <si>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</si>
  <si>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</si>
  <si>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</si>
  <si>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</si>
  <si>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</si>
  <si>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</si>
  <si>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</si>
  <si>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</si>
  <si>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</si>
  <si>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</si>
  <si>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</si>
  <si>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</si>
  <si>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</si>
  <si>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</si>
  <si>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</si>
  <si>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</si>
  <si>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</si>
  <si>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</si>
  <si>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</si>
  <si>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</si>
  <si>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</si>
  <si>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</si>
  <si>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</si>
  <si>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</si>
  <si>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</si>
  <si>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</si>
  <si>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</si>
  <si>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</si>
  <si>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</si>
  <si>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</si>
  <si>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</si>
  <si>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</si>
  <si>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</si>
  <si>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</si>
  <si>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</si>
  <si>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</si>
  <si>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</si>
  <si>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</si>
  <si>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</si>
  <si>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</si>
  <si>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</si>
  <si>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</si>
  <si>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</si>
  <si>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</si>
  <si>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</si>
  <si>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</si>
  <si>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</si>
  <si>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</si>
  <si>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</si>
  <si>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</si>
  <si>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</si>
  <si>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</si>
  <si>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</si>
  <si>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</si>
  <si>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</si>
  <si>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</si>
  <si>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</si>
  <si>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</si>
  <si>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</si>
  <si>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</si>
  <si>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</si>
  <si>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</si>
  <si>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</si>
  <si>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</si>
  <si>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</si>
  <si>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</si>
  <si>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</si>
  <si>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</si>
  <si>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</si>
  <si>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</si>
  <si>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</si>
  <si>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</si>
  <si>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</si>
  <si>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</si>
  <si>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</si>
  <si>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</si>
  <si>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</si>
  <si>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</si>
  <si>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</si>
  <si>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</si>
  <si>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</si>
  <si>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</si>
  <si>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</si>
  <si>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</si>
  <si>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</si>
  <si>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</si>
  <si>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</si>
  <si>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</si>
  <si>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</si>
  <si>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</si>
  <si>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</si>
  <si>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</si>
  <si>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</si>
  <si>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</si>
  <si>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</si>
  <si>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</si>
  <si>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</si>
  <si>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</si>
  <si>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</si>
  <si>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</si>
  <si>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</si>
  <si>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</si>
  <si>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</si>
  <si>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</si>
  <si>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</si>
  <si>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</si>
  <si>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</si>
  <si>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</si>
  <si>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</si>
  <si>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</si>
  <si>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</si>
  <si>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</si>
  <si>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</si>
  <si>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</si>
  <si>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</si>
  <si>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</si>
  <si>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</si>
  <si>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</si>
  <si>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</si>
  <si>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</si>
  <si>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</si>
  <si>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</si>
  <si>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</si>
  <si>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</si>
  <si>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</si>
  <si>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</si>
  <si>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</si>
  <si>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</si>
  <si>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</si>
  <si>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</si>
  <si>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</si>
  <si>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</si>
  <si>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</si>
  <si>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</si>
  <si>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</si>
  <si>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</si>
  <si>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</si>
  <si>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</si>
  <si>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</si>
  <si>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</si>
  <si>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</si>
  <si>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</si>
  <si>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</si>
  <si>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</si>
  <si>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</si>
  <si>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</si>
  <si>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</si>
  <si>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</si>
  <si>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</si>
  <si>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</si>
  <si>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</si>
  <si>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</si>
  <si>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</si>
  <si>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</si>
  <si>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</si>
  <si>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</si>
  <si>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</si>
  <si>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</si>
  <si>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</si>
  <si>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</si>
  <si>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</si>
  <si>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</si>
  <si>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</si>
  <si>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</si>
  <si>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</si>
  <si>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</si>
  <si>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</si>
  <si>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</si>
  <si>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</si>
  <si>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</si>
  <si>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</si>
  <si>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</si>
  <si>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</si>
  <si>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</si>
  <si>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</si>
  <si>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</si>
  <si>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</si>
  <si>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</si>
  <si>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</si>
  <si>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</si>
  <si>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</si>
  <si>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</si>
  <si>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</si>
  <si>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</si>
  <si>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</si>
  <si>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</si>
  <si>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</si>
  <si>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</si>
  <si>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</si>
  <si>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</si>
  <si>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</si>
  <si>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</si>
  <si>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</si>
  <si>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</si>
  <si>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</si>
  <si>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</si>
  <si>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</si>
  <si>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</si>
  <si>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</si>
  <si>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</si>
  <si>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</si>
  <si>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</si>
  <si>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</si>
  <si>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</si>
  <si>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</si>
  <si>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</si>
  <si>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</si>
  <si>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</si>
  <si>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</si>
  <si>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</si>
  <si>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</si>
  <si>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</si>
  <si>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</si>
  <si>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</si>
  <si>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</si>
  <si>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</si>
  <si>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</si>
  <si>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</si>
  <si>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</si>
  <si>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</si>
  <si>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</si>
  <si>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</si>
  <si>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</si>
  <si>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</si>
  <si>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</si>
  <si>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</si>
  <si>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</si>
  <si>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</si>
  <si>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</si>
  <si>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</si>
  <si>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</si>
  <si>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</si>
  <si>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</si>
  <si>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</si>
  <si>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</si>
  <si>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</si>
  <si>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</si>
  <si>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</si>
  <si>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</si>
  <si>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</si>
  <si>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</si>
  <si>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</si>
  <si>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</si>
  <si>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</si>
  <si>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</si>
  <si>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</si>
  <si>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</si>
  <si>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</si>
  <si>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</si>
  <si>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</si>
  <si>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</si>
  <si>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</si>
  <si>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</si>
  <si>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</si>
  <si>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</si>
  <si>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</si>
  <si>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</si>
  <si>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</si>
  <si>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</si>
  <si>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</si>
  <si>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</si>
  <si>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</si>
  <si>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</si>
  <si>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</si>
  <si>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</si>
  <si>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</si>
  <si>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</si>
  <si>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</si>
  <si>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</si>
  <si>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</si>
  <si>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</si>
  <si>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</si>
  <si>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</si>
  <si>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</si>
  <si>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</si>
  <si>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</si>
  <si>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</si>
  <si>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</si>
  <si>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</si>
  <si>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</si>
  <si>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</si>
  <si>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</si>
  <si>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</si>
  <si>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</si>
  <si>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</si>
  <si>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</si>
  <si>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</si>
  <si>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</si>
  <si>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</si>
  <si>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</si>
  <si>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</si>
  <si>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</si>
  <si>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</si>
  <si>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</si>
  <si>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</si>
  <si>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</si>
  <si>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</si>
  <si>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</si>
  <si>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</si>
  <si>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</si>
  <si>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</si>
  <si>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</si>
  <si>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</si>
  <si>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</si>
  <si>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</si>
  <si>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</si>
  <si>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</si>
  <si>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</si>
  <si>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</si>
  <si>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</si>
  <si>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</si>
  <si>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</si>
  <si>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</si>
  <si>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</si>
  <si>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</si>
  <si>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</si>
  <si>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</si>
  <si>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</si>
  <si>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</si>
  <si>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</si>
  <si>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</si>
  <si>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</si>
  <si>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</si>
  <si>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</si>
  <si>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</si>
  <si>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</si>
  <si>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</si>
  <si>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</si>
  <si>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</si>
  <si>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</si>
  <si>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</si>
  <si>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</si>
  <si>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</si>
  <si>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</si>
  <si>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</si>
  <si>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</si>
  <si>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</si>
  <si>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</si>
  <si>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</si>
  <si>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</si>
  <si>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</si>
  <si>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</si>
  <si>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</si>
  <si>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</si>
  <si>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</si>
  <si>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</si>
  <si>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</si>
  <si>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</si>
  <si>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</si>
  <si>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</si>
  <si>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</si>
  <si>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</si>
  <si>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</si>
  <si>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</si>
  <si>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</si>
  <si>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</si>
  <si>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</si>
  <si>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</si>
  <si>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</si>
  <si>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</si>
  <si>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</si>
  <si>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</si>
  <si>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</si>
  <si>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</si>
  <si>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</si>
  <si>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</si>
  <si>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</si>
  <si>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</si>
  <si>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</si>
  <si>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</si>
  <si>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</si>
  <si>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</si>
  <si>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</si>
  <si>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</si>
  <si>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</si>
  <si>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</si>
  <si>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</si>
  <si>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</si>
  <si>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</si>
  <si>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</si>
  <si>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</si>
  <si>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</si>
  <si>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</si>
  <si>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</si>
  <si>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</si>
  <si>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</si>
  <si>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</si>
  <si>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</si>
  <si>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</si>
  <si>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</si>
  <si>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</si>
  <si>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</si>
  <si>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</si>
  <si>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</si>
  <si>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</si>
  <si>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</si>
  <si>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</si>
  <si>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</si>
  <si>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</si>
  <si>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</si>
  <si>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</si>
  <si>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</si>
  <si>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</si>
  <si>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</si>
  <si>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</si>
  <si>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</si>
  <si>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</si>
  <si>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</si>
  <si>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</si>
  <si>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</si>
  <si>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</si>
  <si>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</si>
  <si>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</si>
  <si>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</si>
  <si>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</si>
  <si>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</si>
  <si>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</si>
  <si>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</si>
  <si>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</si>
  <si>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</si>
  <si>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</si>
  <si>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</si>
  <si>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</si>
  <si>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</si>
  <si>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</si>
  <si>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</si>
  <si>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</si>
  <si>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</si>
  <si>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</si>
  <si>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</si>
  <si>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</si>
  <si>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</si>
  <si>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</si>
  <si>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</si>
  <si>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</si>
  <si>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</si>
  <si>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</si>
  <si>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</si>
  <si>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</si>
  <si>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</si>
  <si>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</si>
  <si>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</si>
  <si>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</si>
  <si>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</si>
  <si>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</si>
  <si>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</si>
  <si>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</si>
  <si>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</si>
  <si>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</si>
  <si>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</si>
  <si>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</si>
  <si>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</si>
  <si>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</si>
  <si>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</si>
  <si>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</si>
  <si>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</si>
  <si>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</si>
  <si>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</si>
  <si>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</si>
  <si>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</si>
  <si>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</si>
  <si>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</si>
  <si>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</si>
  <si>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</si>
  <si>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</si>
  <si>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</si>
  <si>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</si>
  <si>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</si>
  <si>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</si>
  <si>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</si>
  <si>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</si>
  <si>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</si>
  <si>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</si>
  <si>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</si>
  <si>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</si>
  <si>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</si>
  <si>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</si>
  <si>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</si>
  <si>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</si>
  <si>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</si>
  <si>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</si>
  <si>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</si>
  <si>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</si>
  <si>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</si>
  <si>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</si>
  <si>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</si>
  <si>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</si>
  <si>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</si>
  <si>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</si>
  <si>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</si>
  <si>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</si>
  <si>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</si>
  <si>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</si>
  <si>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</si>
  <si>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</si>
  <si>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</si>
  <si>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</si>
  <si>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</si>
  <si>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</si>
  <si>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</si>
  <si>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</si>
  <si>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</si>
  <si>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</si>
  <si>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</si>
  <si>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</si>
  <si>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</si>
  <si>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</si>
  <si>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</si>
  <si>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</si>
  <si>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</si>
  <si>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</si>
  <si>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</si>
  <si>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</si>
  <si>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</si>
  <si>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</si>
  <si>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</si>
  <si>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</si>
  <si>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</si>
  <si>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</si>
  <si>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</si>
  <si>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</si>
  <si>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</si>
  <si>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</si>
  <si>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</si>
  <si>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</si>
  <si>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</si>
  <si>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</si>
  <si>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</si>
  <si>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</si>
  <si>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</si>
  <si>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</si>
  <si>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</si>
  <si>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</si>
  <si>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</si>
  <si>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</si>
  <si>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</si>
  <si>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</si>
  <si>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</si>
  <si>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</si>
  <si>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</si>
  <si>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</si>
  <si>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</si>
  <si>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</si>
  <si>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</si>
  <si>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</si>
  <si>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</si>
  <si>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</si>
  <si>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</si>
  <si>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</si>
  <si>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</si>
  <si>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</si>
  <si>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</si>
  <si>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</si>
  <si>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</si>
  <si>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</si>
  <si>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</si>
  <si>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</si>
  <si>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</si>
  <si>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</si>
  <si>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</si>
  <si>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</si>
  <si>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</si>
  <si>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</si>
  <si>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</si>
  <si>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</si>
  <si>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</si>
  <si>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</si>
  <si>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</si>
  <si>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</si>
  <si>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</si>
  <si>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</si>
  <si>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</si>
  <si>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</si>
  <si>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</si>
  <si>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</si>
  <si>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</si>
  <si>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</si>
  <si>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</si>
  <si>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</si>
  <si>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</si>
  <si>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</si>
  <si>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</si>
  <si>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</si>
  <si>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</si>
  <si>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</si>
  <si>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</si>
  <si>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</si>
  <si>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</si>
  <si>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</si>
  <si>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</si>
  <si>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</si>
  <si>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</si>
  <si>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</si>
  <si>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</si>
  <si>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</si>
  <si>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</si>
  <si>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</si>
  <si>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</si>
  <si>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</si>
  <si>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</si>
  <si>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</si>
  <si>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</si>
  <si>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</si>
  <si>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</si>
  <si>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</si>
  <si>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</si>
  <si>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</si>
  <si>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</si>
  <si>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</si>
  <si>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</si>
  <si>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</si>
  <si>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</si>
  <si>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</si>
  <si>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</si>
  <si>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</si>
  <si>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</si>
  <si>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</si>
  <si>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</si>
  <si>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</si>
  <si>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</si>
  <si>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</si>
  <si>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</si>
  <si>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</si>
  <si>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</si>
  <si>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</si>
  <si>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</si>
  <si>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</si>
  <si>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</si>
  <si>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</si>
  <si>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</si>
  <si>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</si>
  <si>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</si>
  <si>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</si>
  <si>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</si>
  <si>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</si>
  <si>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</si>
  <si>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</si>
  <si>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</si>
  <si>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</si>
  <si>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</si>
  <si>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</si>
  <si>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</si>
  <si>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</si>
  <si>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</si>
  <si>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</si>
  <si>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</si>
  <si>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</si>
  <si>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</si>
  <si>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</si>
  <si>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</si>
  <si>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</si>
  <si>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</si>
  <si>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</si>
  <si>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</si>
  <si>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</si>
  <si>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</si>
  <si>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</si>
  <si>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</si>
  <si>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</si>
  <si>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</si>
  <si>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</si>
  <si>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</si>
  <si>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</si>
  <si>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</si>
  <si>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</si>
  <si>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</si>
  <si>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</si>
  <si>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</si>
  <si>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</si>
  <si>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</si>
  <si>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</si>
  <si>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</si>
  <si>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</si>
  <si>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</si>
  <si>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</si>
  <si>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</si>
  <si>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</si>
  <si>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</si>
  <si>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</si>
  <si>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</si>
  <si>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</si>
  <si>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</si>
  <si>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</si>
  <si>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</si>
  <si>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</si>
  <si>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</si>
  <si>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</si>
  <si>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</si>
  <si>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</si>
  <si>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</si>
  <si>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</si>
  <si>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</si>
  <si>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</si>
  <si>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</si>
  <si>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</si>
  <si>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</si>
  <si>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</si>
  <si>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</si>
  <si>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</si>
  <si>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</si>
  <si>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</si>
  <si>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</si>
  <si>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</si>
  <si>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</si>
  <si>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</si>
  <si>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</si>
  <si>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</si>
  <si>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</si>
  <si>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</si>
  <si>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</si>
  <si>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</si>
  <si>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</si>
  <si>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</si>
  <si>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</si>
  <si>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</si>
  <si>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</si>
  <si>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</si>
  <si>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</si>
  <si>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</si>
  <si>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</si>
  <si>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</si>
  <si>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</si>
  <si>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</si>
  <si>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</si>
  <si>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</si>
  <si>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</si>
  <si>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</si>
  <si>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</si>
  <si>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</si>
  <si>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</si>
  <si>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</si>
  <si>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</si>
  <si>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</si>
  <si>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</si>
  <si>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</si>
  <si>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</si>
  <si>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</si>
  <si>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</si>
  <si>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</si>
  <si>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</si>
  <si>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</si>
  <si>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</si>
  <si>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</si>
  <si>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</si>
  <si>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</si>
  <si>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</si>
  <si>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</si>
  <si>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</si>
  <si>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</si>
  <si>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</si>
  <si>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</si>
  <si>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</si>
  <si>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</si>
  <si>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</si>
  <si>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</si>
  <si>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</si>
  <si>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</si>
  <si>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</si>
  <si>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</si>
  <si>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</si>
  <si>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</si>
  <si>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</si>
  <si>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</si>
  <si>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</si>
  <si>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</si>
  <si>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</si>
  <si>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</si>
  <si>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</si>
  <si>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</si>
  <si>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</si>
  <si>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</si>
  <si>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</si>
  <si>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</si>
  <si>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</si>
  <si>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</si>
  <si>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</si>
  <si>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</si>
  <si>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</si>
  <si>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</si>
  <si>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</si>
  <si>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</si>
  <si>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</si>
  <si>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</si>
  <si>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</si>
  <si>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</si>
  <si>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</si>
  <si>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</si>
  <si>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</si>
  <si>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</si>
  <si>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</si>
  <si>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</si>
  <si>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</si>
  <si>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</si>
  <si>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</si>
  <si>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</si>
  <si>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</si>
  <si>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</si>
  <si>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</si>
  <si>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</si>
  <si>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</si>
  <si>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</si>
  <si>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</si>
  <si>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</si>
  <si>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</si>
  <si>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</si>
  <si>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</si>
  <si>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</si>
  <si>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</si>
  <si>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</si>
  <si>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</si>
  <si>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</si>
  <si>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</si>
  <si>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</si>
  <si>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</si>
  <si>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</si>
  <si>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</si>
  <si>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</si>
  <si>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</si>
  <si>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</si>
  <si>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</si>
  <si>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</si>
  <si>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</si>
  <si>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</si>
  <si>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</si>
  <si>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</si>
  <si>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</si>
  <si>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</si>
  <si>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</si>
  <si>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</si>
  <si>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</si>
  <si>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</si>
  <si>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</si>
  <si>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</si>
  <si>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</si>
  <si>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</si>
  <si>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</si>
  <si>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</si>
  <si>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</si>
  <si>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</si>
  <si>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</si>
  <si>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</si>
  <si>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</si>
  <si>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</si>
  <si>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</si>
  <si>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</si>
  <si>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</si>
  <si>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</si>
  <si>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</si>
  <si>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</si>
  <si>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</si>
  <si>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</si>
  <si>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</si>
  <si>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</si>
  <si>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</si>
  <si>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</si>
  <si>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</si>
  <si>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</si>
  <si>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</si>
  <si>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</si>
  <si>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</si>
  <si>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</si>
  <si>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</si>
  <si>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</si>
  <si>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</si>
  <si>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</si>
  <si>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</si>
  <si>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</si>
  <si>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</si>
  <si>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</si>
  <si>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</si>
  <si>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</si>
  <si>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</si>
  <si>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</si>
  <si>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</si>
  <si>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</si>
  <si>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</si>
  <si>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</si>
  <si>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</si>
  <si>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</si>
  <si>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</si>
  <si>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</si>
  <si>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</si>
  <si>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</si>
  <si>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</si>
  <si>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</si>
  <si>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</si>
  <si>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</si>
  <si>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</si>
  <si>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</si>
  <si>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</si>
  <si>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</si>
  <si>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</si>
  <si>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</si>
  <si>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</si>
  <si>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</si>
  <si>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</si>
  <si>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</si>
  <si>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</si>
  <si>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</si>
  <si>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</si>
  <si>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</si>
  <si>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</si>
  <si>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</si>
  <si>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</si>
  <si>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</si>
  <si>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</si>
  <si>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</si>
  <si>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</si>
  <si>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</si>
  <si>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</si>
  <si>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</si>
  <si>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</si>
  <si>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</si>
  <si>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</si>
  <si>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</si>
  <si>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</si>
  <si>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</si>
  <si>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</si>
  <si>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</si>
  <si>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</si>
  <si>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</si>
  <si>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</si>
  <si>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</si>
  <si>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</si>
  <si>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</si>
  <si>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</si>
  <si>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</si>
  <si>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</si>
  <si>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</si>
  <si>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</si>
  <si>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</si>
  <si>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</si>
  <si>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</si>
  <si>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</si>
  <si>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</si>
  <si>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</si>
  <si>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</si>
  <si>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</si>
  <si>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</si>
  <si>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</si>
  <si>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</si>
  <si>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</si>
  <si>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</si>
  <si>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</si>
  <si>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</si>
  <si>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</si>
  <si>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</si>
  <si>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</si>
  <si>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</si>
  <si>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</si>
  <si>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</si>
  <si>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</si>
  <si>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</si>
  <si>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</si>
  <si>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</si>
  <si>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</si>
  <si>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</si>
  <si>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</si>
  <si>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</si>
  <si>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</si>
  <si>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</si>
  <si>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</si>
  <si>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</si>
  <si>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</si>
  <si>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</si>
  <si>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</si>
  <si>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</si>
  <si>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</si>
  <si>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</si>
  <si>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</si>
  <si>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</si>
  <si>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</si>
  <si>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</si>
  <si>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</si>
  <si>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</si>
  <si>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</si>
  <si>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</si>
  <si>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</si>
  <si>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</si>
  <si>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</si>
  <si>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</si>
  <si>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</si>
  <si>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</si>
  <si>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</si>
  <si>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</si>
  <si>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</si>
  <si>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</si>
  <si>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</si>
  <si>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</si>
  <si>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</si>
  <si>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</si>
  <si>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</si>
  <si>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</si>
  <si>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</si>
  <si>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</si>
  <si>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</si>
  <si>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</si>
  <si>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</si>
  <si>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</si>
  <si>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</si>
  <si>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</si>
  <si>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</si>
  <si>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</si>
  <si>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</si>
  <si>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</si>
  <si>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</si>
  <si>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</si>
  <si>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</si>
  <si>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</si>
  <si>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</si>
  <si>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</si>
  <si>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</si>
  <si>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</si>
  <si>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</si>
  <si>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</si>
  <si>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</si>
  <si>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</si>
  <si>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</si>
  <si>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</si>
  <si>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</si>
  <si>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</si>
  <si>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</si>
  <si>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</si>
  <si>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</si>
  <si>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</si>
  <si>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</si>
  <si>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</si>
  <si>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</si>
  <si>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</si>
  <si>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</si>
  <si>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</si>
  <si>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</si>
  <si>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</si>
  <si>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</si>
  <si>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</si>
  <si>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</si>
  <si>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</si>
  <si>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</si>
  <si>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</si>
  <si>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</si>
  <si>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</si>
  <si>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</si>
  <si>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</si>
  <si>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</si>
  <si>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</si>
  <si>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</si>
  <si>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</si>
  <si>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</si>
  <si>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</si>
  <si>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</si>
  <si>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</si>
  <si>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</si>
  <si>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</si>
  <si>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</si>
  <si>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</si>
  <si>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</si>
  <si>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</si>
  <si>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</si>
  <si>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</si>
  <si>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</si>
  <si>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</si>
  <si>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</si>
  <si>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</si>
  <si>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</si>
  <si>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</si>
  <si>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</si>
  <si>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</si>
  <si>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</si>
  <si>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</si>
  <si>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</si>
  <si>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</si>
  <si>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</si>
  <si>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</si>
  <si>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</si>
  <si>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</si>
  <si>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</si>
  <si>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</si>
  <si>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</si>
  <si>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</si>
  <si>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</si>
  <si>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</si>
  <si>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</si>
  <si>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</si>
  <si>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</si>
  <si>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</si>
  <si>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</si>
  <si>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</si>
  <si>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</si>
  <si>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</si>
  <si>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</si>
  <si>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</si>
  <si>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</si>
  <si>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</si>
  <si>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</si>
  <si>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</si>
  <si>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</si>
  <si>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</si>
  <si>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</si>
  <si>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</si>
  <si>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</si>
  <si>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</si>
  <si>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</si>
  <si>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</si>
  <si>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</si>
  <si>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</si>
  <si>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</si>
  <si>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</si>
  <si>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</si>
  <si>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</si>
  <si>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</si>
  <si>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</si>
  <si>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</si>
  <si>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</si>
  <si>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</si>
  <si>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</si>
  <si>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</si>
  <si>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</si>
  <si>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</si>
  <si>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</si>
  <si>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</si>
  <si>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</si>
  <si>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</si>
  <si>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</si>
  <si>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</si>
  <si>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</si>
  <si>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</si>
  <si>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</si>
  <si>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</si>
  <si>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</si>
  <si>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</si>
  <si>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</si>
  <si>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</si>
  <si>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</si>
  <si>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</si>
  <si>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</si>
  <si>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</si>
  <si>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</si>
  <si>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</si>
  <si>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</si>
  <si>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</si>
  <si>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</si>
  <si>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</si>
  <si>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</si>
  <si>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</si>
  <si>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</si>
  <si>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</si>
  <si>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</si>
  <si>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</si>
  <si>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</si>
  <si>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</si>
  <si>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</si>
  <si>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</si>
  <si>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</si>
  <si>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</si>
  <si>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</si>
  <si>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</si>
  <si>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</si>
  <si>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</si>
  <si>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</si>
  <si>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</si>
  <si>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</si>
  <si>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</si>
  <si>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</si>
  <si>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</si>
  <si>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</si>
  <si>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</si>
  <si>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</si>
  <si>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</si>
  <si>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</si>
  <si>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</si>
  <si>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</si>
  <si>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</si>
  <si>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</si>
  <si>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</si>
  <si>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</si>
  <si>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</si>
  <si>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</si>
  <si>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</si>
  <si>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</si>
  <si>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</si>
  <si>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</si>
  <si>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</si>
  <si>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</si>
  <si>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</si>
  <si>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</si>
  <si>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</si>
  <si>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</si>
  <si>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</si>
  <si>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</si>
  <si>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</si>
  <si>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</si>
  <si>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</si>
  <si>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</si>
  <si>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</si>
  <si>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</si>
  <si>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</si>
  <si>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</si>
  <si>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</si>
  <si>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</si>
  <si>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</si>
  <si>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</si>
  <si>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</si>
  <si>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</si>
  <si>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</si>
  <si>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</si>
  <si>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</si>
  <si>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</si>
  <si>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</si>
  <si>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</si>
  <si>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</si>
  <si>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</si>
  <si>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</si>
  <si>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</si>
  <si>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</si>
  <si>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</si>
  <si>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</si>
  <si>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</si>
  <si>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</si>
  <si>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</si>
  <si>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</si>
  <si>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</si>
  <si>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</si>
  <si>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</si>
  <si>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</si>
  <si>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</si>
  <si>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</si>
  <si>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</si>
  <si>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</si>
  <si>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</si>
  <si>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</si>
  <si>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</si>
  <si>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</si>
  <si>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</si>
  <si>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</si>
  <si>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</si>
  <si>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</si>
  <si>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</si>
  <si>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</si>
  <si>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</si>
  <si>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</si>
  <si>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</si>
  <si>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</si>
  <si>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</si>
  <si>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</si>
  <si>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</si>
  <si>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</si>
  <si>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</si>
  <si>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</si>
  <si>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</si>
  <si>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</si>
  <si>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</si>
  <si>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</si>
  <si>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</si>
  <si>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</si>
  <si>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</si>
  <si>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</si>
  <si>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</si>
  <si>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</si>
  <si>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</si>
  <si>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</si>
  <si>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</si>
  <si>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</si>
  <si>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</si>
  <si>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</si>
  <si>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</si>
  <si>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</si>
  <si>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</si>
  <si>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</si>
  <si>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</si>
  <si>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</si>
  <si>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</si>
  <si>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</si>
  <si>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</si>
  <si>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</si>
  <si>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</si>
  <si>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</si>
  <si>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</si>
  <si>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</si>
  <si>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</si>
  <si>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</si>
  <si>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</si>
  <si>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</si>
  <si>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</si>
  <si>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</si>
  <si>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</si>
  <si>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</si>
  <si>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</si>
  <si>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</si>
  <si>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</si>
  <si>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</si>
  <si>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</si>
  <si>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</si>
  <si>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</si>
  <si>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</si>
  <si>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</si>
  <si>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</si>
  <si>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</si>
  <si>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</si>
  <si>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</si>
  <si>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</si>
  <si>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</si>
  <si>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</si>
  <si>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</si>
  <si>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</si>
  <si>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</si>
  <si>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</si>
  <si>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</si>
  <si>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</si>
  <si>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</si>
  <si>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</si>
  <si>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</si>
  <si>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</si>
  <si>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</si>
  <si>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</si>
  <si>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</si>
  <si>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</si>
  <si>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</si>
  <si>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</si>
  <si>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</si>
  <si>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</si>
  <si>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</si>
  <si>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</si>
  <si>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</si>
  <si>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</si>
  <si>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</si>
  <si>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</si>
  <si>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</si>
  <si>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</si>
  <si>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</si>
  <si>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</si>
  <si>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</si>
  <si>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</si>
  <si>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</si>
  <si>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</si>
  <si>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</si>
  <si>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</si>
  <si>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</si>
  <si>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</si>
  <si>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</si>
  <si>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</si>
  <si>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</si>
  <si>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</si>
  <si>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</si>
  <si>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</si>
  <si>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</si>
  <si>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</si>
  <si>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</si>
  <si>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</si>
  <si>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</si>
  <si>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</si>
  <si>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</si>
  <si>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</si>
  <si>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</si>
  <si>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</si>
  <si>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</si>
  <si>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</si>
  <si>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</si>
  <si>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</si>
  <si>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</si>
  <si>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</si>
  <si>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</si>
  <si>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</si>
  <si>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</si>
  <si>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</si>
  <si>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</si>
  <si>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</si>
  <si>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</si>
  <si>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</si>
  <si>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</si>
  <si>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</si>
  <si>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</si>
  <si>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</si>
  <si>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</si>
  <si>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</si>
  <si>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</si>
  <si>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</si>
  <si>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</si>
  <si>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</si>
  <si>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</si>
  <si>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</si>
  <si>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</si>
  <si>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</si>
  <si>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</si>
  <si>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</si>
  <si>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</si>
  <si>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</si>
  <si>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</si>
  <si>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</si>
  <si>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</si>
  <si>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</si>
  <si>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</si>
  <si>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</si>
  <si>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</si>
  <si>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</si>
  <si>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</si>
  <si>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</si>
  <si>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</si>
  <si>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</si>
  <si>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</si>
  <si>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</si>
  <si>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</si>
  <si>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</si>
  <si>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</si>
  <si>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</si>
  <si>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</si>
  <si>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</si>
  <si>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</si>
  <si>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</si>
  <si>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</si>
  <si>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</si>
  <si>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</si>
  <si>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</si>
  <si>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</si>
  <si>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</si>
  <si>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</si>
  <si>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</si>
  <si>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</si>
  <si>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</si>
  <si>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</si>
  <si>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</si>
  <si>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</si>
  <si>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</si>
  <si>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</si>
  <si>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</si>
  <si>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</si>
  <si>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</si>
  <si>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</si>
  <si>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</si>
  <si>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</si>
  <si>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</si>
  <si>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</si>
  <si>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</si>
  <si>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</si>
  <si>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</si>
  <si>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</si>
  <si>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</si>
  <si>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</si>
  <si>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</si>
  <si>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</si>
  <si>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</si>
  <si>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</si>
  <si>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</si>
  <si>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</si>
  <si>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</si>
  <si>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</si>
  <si>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</si>
  <si>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</si>
  <si>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</si>
  <si>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</si>
  <si>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</si>
  <si>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</si>
  <si>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</si>
  <si>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</si>
  <si>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</si>
  <si>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</si>
  <si>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</si>
  <si>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</si>
  <si>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</si>
  <si>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</si>
  <si>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</si>
  <si>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</si>
  <si>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</si>
  <si>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</si>
  <si>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</si>
  <si>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</si>
  <si>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</si>
  <si>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</si>
  <si>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</si>
  <si>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</si>
  <si>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</si>
  <si>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</si>
  <si>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</si>
  <si>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</si>
  <si>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</si>
  <si>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</si>
  <si>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</si>
  <si>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</si>
  <si>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</si>
  <si>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</si>
  <si>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</si>
  <si>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</si>
  <si>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</si>
  <si>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</si>
  <si>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</si>
  <si>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</si>
  <si>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</si>
  <si>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</si>
  <si>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</si>
  <si>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</si>
  <si>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</si>
  <si>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</si>
  <si>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</si>
  <si>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</si>
  <si>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</si>
  <si>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</si>
  <si>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</si>
  <si>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</si>
  <si>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</si>
  <si>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</si>
  <si>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</si>
  <si>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</si>
  <si>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</si>
  <si>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</si>
  <si>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</si>
  <si>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</si>
  <si>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</si>
  <si>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</si>
  <si>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</si>
  <si>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</si>
  <si>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</si>
  <si>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</si>
  <si>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</si>
  <si>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</si>
  <si>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</si>
  <si>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</si>
  <si>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</si>
  <si>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</si>
  <si>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</si>
  <si>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</si>
  <si>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</si>
  <si>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</si>
  <si>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</si>
  <si>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</si>
  <si>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</si>
  <si>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</si>
  <si>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</si>
  <si>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</si>
  <si>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</si>
  <si>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</si>
  <si>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</si>
  <si>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</si>
  <si>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</si>
  <si>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</si>
  <si>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</si>
  <si>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</si>
  <si>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</si>
  <si>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</si>
  <si>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</si>
  <si>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</si>
  <si>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</si>
  <si>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</si>
  <si>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</si>
  <si>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</si>
  <si>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</si>
  <si>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</si>
  <si>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</si>
  <si>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</si>
  <si>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</si>
  <si>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</si>
  <si>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</si>
  <si>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</si>
  <si>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</si>
  <si>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</si>
  <si>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</si>
  <si>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</si>
  <si>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</si>
  <si>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</si>
  <si>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</si>
  <si>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</si>
  <si>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</si>
  <si>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</si>
  <si>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</si>
  <si>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</si>
  <si>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</si>
  <si>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</si>
  <si>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</si>
  <si>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</si>
  <si>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</si>
  <si>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</si>
  <si>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</si>
  <si>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</si>
  <si>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</si>
  <si>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</si>
  <si>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</si>
  <si>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</si>
  <si>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</si>
  <si>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</si>
  <si>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</si>
  <si>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</si>
  <si>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</si>
  <si>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</si>
  <si>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</si>
  <si>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</si>
  <si>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</si>
  <si>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</si>
  <si>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</si>
  <si>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</si>
  <si>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</si>
  <si>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</si>
  <si>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</si>
  <si>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</si>
  <si>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</si>
  <si>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</si>
  <si>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</si>
  <si>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</si>
  <si>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</si>
  <si>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</si>
  <si>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</si>
  <si>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</si>
  <si>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</si>
  <si>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</si>
  <si>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</si>
  <si>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</si>
  <si>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</si>
  <si>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</si>
  <si>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</si>
  <si>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</si>
  <si>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</si>
  <si>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</si>
  <si>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</si>
  <si>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</si>
  <si>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</si>
  <si>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</si>
  <si>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</si>
  <si>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</si>
  <si>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</si>
  <si>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</si>
  <si>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</si>
  <si>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</si>
  <si>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</si>
  <si>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</si>
  <si>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</si>
  <si>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</si>
  <si>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</si>
  <si>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</si>
  <si>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</si>
  <si>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</si>
  <si>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</si>
  <si>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</si>
  <si>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</si>
  <si>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</si>
  <si>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</si>
  <si>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</si>
  <si>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</si>
  <si>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</si>
  <si>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</si>
  <si>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</si>
  <si>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</si>
  <si>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</si>
  <si>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</si>
  <si>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</si>
  <si>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</si>
  <si>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</si>
  <si>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</si>
  <si>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</si>
  <si>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</si>
  <si>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</si>
  <si>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</si>
  <si>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</si>
  <si>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</si>
  <si>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</si>
  <si>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</si>
  <si>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</si>
  <si>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</si>
  <si>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</si>
  <si>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</si>
  <si>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</si>
  <si>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</si>
  <si>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</si>
  <si>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</si>
  <si>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</si>
  <si>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</si>
  <si>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</si>
  <si>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</si>
  <si>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</si>
  <si>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</si>
  <si>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</si>
  <si>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</si>
  <si>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</si>
  <si>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</si>
  <si>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</si>
  <si>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</si>
  <si>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</si>
  <si>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</si>
  <si>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</si>
  <si>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</si>
  <si>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</si>
  <si>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</si>
  <si>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</si>
  <si>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</si>
  <si>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</si>
  <si>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</si>
  <si>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</si>
  <si>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</si>
  <si>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</si>
  <si>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</si>
  <si>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</si>
  <si>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</si>
  <si>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</si>
  <si>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</si>
  <si>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</si>
  <si>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</si>
  <si>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</si>
  <si>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</si>
  <si>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</si>
  <si>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</si>
  <si>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</si>
  <si>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</si>
  <si>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</si>
  <si>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</si>
  <si>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</si>
  <si>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</si>
  <si>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</si>
  <si>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</si>
  <si>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</si>
  <si>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</si>
  <si>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</si>
  <si>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</si>
  <si>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</si>
  <si>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</si>
  <si>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</si>
  <si>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</si>
  <si>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</si>
  <si>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</si>
  <si>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</si>
  <si>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</si>
  <si>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</si>
  <si>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</si>
  <si>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</si>
  <si>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</si>
  <si>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</si>
  <si>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</si>
  <si>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</si>
  <si>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</si>
  <si>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</si>
  <si>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</si>
  <si>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</si>
  <si>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</si>
  <si>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</si>
  <si>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</si>
  <si>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</si>
  <si>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</si>
  <si>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</si>
  <si>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</si>
  <si>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</si>
  <si>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</si>
  <si>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</si>
  <si>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</si>
  <si>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</si>
  <si>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</si>
  <si>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</si>
  <si>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</si>
  <si>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</si>
  <si>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</si>
  <si>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</si>
  <si>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</si>
  <si>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</si>
  <si>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</si>
  <si>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</si>
  <si>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</si>
  <si>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</si>
  <si>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</si>
  <si>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</si>
  <si>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</si>
  <si>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</si>
  <si>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</si>
  <si>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</si>
  <si>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</si>
  <si>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</si>
  <si>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</si>
  <si>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</si>
  <si>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</si>
  <si>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</si>
  <si>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</si>
  <si>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</si>
  <si>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</si>
  <si>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</si>
  <si>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</si>
  <si>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</si>
  <si>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</si>
  <si>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</si>
  <si>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</si>
  <si>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</si>
  <si>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</si>
  <si>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</si>
  <si>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</si>
  <si>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</si>
  <si>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</si>
  <si>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</si>
  <si>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</si>
  <si>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</si>
  <si>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</si>
  <si>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</si>
  <si>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</si>
  <si>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</si>
  <si>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</si>
  <si>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</si>
  <si>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</si>
  <si>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</si>
  <si>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</si>
  <si>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</si>
  <si>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</si>
  <si>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</si>
  <si>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</si>
  <si>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</si>
  <si>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</si>
  <si>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</si>
  <si>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</si>
  <si>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</si>
  <si>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</si>
  <si>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</si>
  <si>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</si>
  <si>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</si>
  <si>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</si>
  <si>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</si>
  <si>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</si>
  <si>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</si>
  <si>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</si>
  <si>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</si>
  <si>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</si>
  <si>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</si>
  <si>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</si>
  <si>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</si>
  <si>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</si>
  <si>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</si>
  <si>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</si>
  <si>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</si>
  <si>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</si>
  <si>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</si>
  <si>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</si>
  <si>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</si>
  <si>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</si>
  <si>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</si>
  <si>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</si>
  <si>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</si>
  <si>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</si>
  <si>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</si>
  <si>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</si>
  <si>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</si>
  <si>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</si>
  <si>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</si>
  <si>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</si>
  <si>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</si>
  <si>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</si>
  <si>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</si>
  <si>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</si>
  <si>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</si>
  <si>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</si>
  <si>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</si>
  <si>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</si>
  <si>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</si>
  <si>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</si>
  <si>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</si>
  <si>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</si>
  <si>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</si>
  <si>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</si>
  <si>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</si>
  <si>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</si>
  <si>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</si>
  <si>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</si>
  <si>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</si>
  <si>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</si>
  <si>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</si>
  <si>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</si>
  <si>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</si>
  <si>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</si>
  <si>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</si>
  <si>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</si>
  <si>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</si>
  <si>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</si>
  <si>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</si>
  <si>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</si>
  <si>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</si>
  <si>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</si>
  <si>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</si>
  <si>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</si>
  <si>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</si>
  <si>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</si>
  <si>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</si>
  <si>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</si>
  <si>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</si>
  <si>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</si>
  <si>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</si>
  <si>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</si>
  <si>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</si>
  <si>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</si>
  <si>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</si>
  <si>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</si>
  <si>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</si>
  <si>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</si>
  <si>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</si>
  <si>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</si>
  <si>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</si>
  <si>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</si>
  <si>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</si>
  <si>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</si>
  <si>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</si>
  <si>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</si>
  <si>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</si>
  <si>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</si>
  <si>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</si>
  <si>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</si>
  <si>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</si>
  <si>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</si>
  <si>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</si>
  <si>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</si>
  <si>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</si>
  <si>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</si>
  <si>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</si>
  <si>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</si>
  <si>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</si>
  <si>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</si>
  <si>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</si>
  <si>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</si>
  <si>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</si>
  <si>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</si>
  <si>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</si>
  <si>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</si>
  <si>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</si>
  <si>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</si>
  <si>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</si>
  <si>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</si>
  <si>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</si>
  <si>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</si>
  <si>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</si>
  <si>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</si>
  <si>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</si>
  <si>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</si>
  <si>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</si>
  <si>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</si>
  <si>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</si>
  <si>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</si>
  <si>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</si>
  <si>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</si>
  <si>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</si>
  <si>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</si>
  <si>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</si>
  <si>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</si>
  <si>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</si>
  <si>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</si>
  <si>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</si>
  <si>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</si>
  <si>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</si>
  <si>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</si>
  <si>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</si>
  <si>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</si>
  <si>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</si>
  <si>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</si>
  <si>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</si>
  <si>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</si>
  <si>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</si>
  <si>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</si>
  <si>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</si>
  <si>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</si>
  <si>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</si>
  <si>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</si>
  <si>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</si>
  <si>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</si>
  <si>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</si>
  <si>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</si>
  <si>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</si>
  <si>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</si>
  <si>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</si>
  <si>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</si>
  <si>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</si>
  <si>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</si>
  <si>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</si>
  <si>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</si>
  <si>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</si>
  <si>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</si>
  <si>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</si>
  <si>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</si>
  <si>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</si>
  <si>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</si>
  <si>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</si>
  <si>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</si>
  <si>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</si>
  <si>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</si>
  <si>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</si>
  <si>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</si>
  <si>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</si>
  <si>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</si>
  <si>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</si>
  <si>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</si>
  <si>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</si>
  <si>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</si>
  <si>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</si>
  <si>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</si>
  <si>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</si>
  <si>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</si>
  <si>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</si>
  <si>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</si>
  <si>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</si>
  <si>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</si>
  <si>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</si>
  <si>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</si>
  <si>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</si>
  <si>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</si>
  <si>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</si>
  <si>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</si>
  <si>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</si>
  <si>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</si>
  <si>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</si>
  <si>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</si>
  <si>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</si>
  <si>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</si>
  <si>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</si>
  <si>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</si>
  <si>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</si>
  <si>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</si>
  <si>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</si>
  <si>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</si>
  <si>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</si>
  <si>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</si>
  <si>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</si>
  <si>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</si>
  <si>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</si>
  <si>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</si>
  <si>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</si>
  <si>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</si>
  <si>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</si>
  <si>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</si>
  <si>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</si>
  <si>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</si>
  <si>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</si>
  <si>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</si>
  <si>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</si>
  <si>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</si>
  <si>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</si>
  <si>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</si>
  <si>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</si>
  <si>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</si>
  <si>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</si>
  <si>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</si>
  <si>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</si>
  <si>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</si>
  <si>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</si>
  <si>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</si>
  <si>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</si>
  <si>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</si>
  <si>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</si>
  <si>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</si>
  <si>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</si>
  <si>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</si>
  <si>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</si>
  <si>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</si>
  <si>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</si>
  <si>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</si>
  <si>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</si>
  <si>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</si>
  <si>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</si>
  <si>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</si>
  <si>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</si>
  <si>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</si>
  <si>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</si>
  <si>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</si>
  <si>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</si>
  <si>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</si>
  <si>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</si>
  <si>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</si>
  <si>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</si>
  <si>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</si>
  <si>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</si>
  <si>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</si>
  <si>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</si>
  <si>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</si>
  <si>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</si>
  <si>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</si>
  <si>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</si>
  <si>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</si>
  <si>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</si>
  <si>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</si>
  <si>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</si>
  <si>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</si>
  <si>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</si>
  <si>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</si>
  <si>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</si>
  <si>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</si>
  <si>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</si>
  <si>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</si>
  <si>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</si>
  <si>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</si>
  <si>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</si>
  <si>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</si>
  <si>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</si>
  <si>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</si>
  <si>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</si>
  <si>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</si>
  <si>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</si>
  <si>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</si>
  <si>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</si>
  <si>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</si>
  <si>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</si>
  <si>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</si>
  <si>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</si>
  <si>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</si>
  <si>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</si>
  <si>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</si>
  <si>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</si>
  <si>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</si>
  <si>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</si>
  <si>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</si>
  <si>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</si>
  <si>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</si>
  <si>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</si>
  <si>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</si>
  <si>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</si>
  <si>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</si>
  <si>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</si>
  <si>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</si>
  <si>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</si>
  <si>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</si>
  <si>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</si>
  <si>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</si>
  <si>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</si>
  <si>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</si>
  <si>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</si>
  <si>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</si>
  <si>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</si>
  <si>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</si>
  <si>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</si>
  <si>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</si>
  <si>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</si>
  <si>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</si>
  <si>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</si>
  <si>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</si>
  <si>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</si>
  <si>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</si>
  <si>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</si>
  <si>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</si>
  <si>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</si>
  <si>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</si>
  <si>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</si>
  <si>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</si>
  <si>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</si>
  <si>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</si>
  <si>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</si>
  <si>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</si>
  <si>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</si>
  <si>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</si>
  <si>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</si>
  <si>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</si>
  <si>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</si>
  <si>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</si>
  <si>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</si>
  <si>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</si>
  <si>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</si>
  <si>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</si>
  <si>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</si>
  <si>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</si>
  <si>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</si>
  <si>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</si>
  <si>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</si>
  <si>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</si>
  <si>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</si>
  <si>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</si>
  <si>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</si>
  <si>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</si>
  <si>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</si>
  <si>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</si>
  <si>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</si>
  <si>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</si>
  <si>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</si>
  <si>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</si>
  <si>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</si>
  <si>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</si>
  <si>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</si>
  <si>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</si>
  <si>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</si>
  <si>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</si>
  <si>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</si>
  <si>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</si>
  <si>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</si>
  <si>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</si>
  <si>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</si>
  <si>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</si>
  <si>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</si>
  <si>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</si>
  <si>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</si>
  <si>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</si>
  <si>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</si>
  <si>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</si>
  <si>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</si>
  <si>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</si>
  <si>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</si>
  <si>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</si>
  <si>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</si>
  <si>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</si>
  <si>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</si>
  <si>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</si>
  <si>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</si>
  <si>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</si>
  <si>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</si>
  <si>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</si>
  <si>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</si>
  <si>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</si>
  <si>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</si>
  <si>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</si>
  <si>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</si>
  <si>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</si>
  <si>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</si>
  <si>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</si>
  <si>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</si>
  <si>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</si>
  <si>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</si>
  <si>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</si>
  <si>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</si>
  <si>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</si>
  <si>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</si>
  <si>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</si>
  <si>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</si>
  <si>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</si>
  <si>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</si>
  <si>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</si>
  <si>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</si>
  <si>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</si>
  <si>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</si>
  <si>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</si>
  <si>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</si>
  <si>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</si>
  <si>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</si>
  <si>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</si>
  <si>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</si>
  <si>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</si>
  <si>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</si>
  <si>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</si>
  <si>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</si>
  <si>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</si>
  <si>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</si>
  <si>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</si>
  <si>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</si>
  <si>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</si>
  <si>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</si>
  <si>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</si>
  <si>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</si>
  <si>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</si>
  <si>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</si>
  <si>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</si>
  <si>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</si>
  <si>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</si>
  <si>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</si>
  <si>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</si>
  <si>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</si>
  <si>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</si>
  <si>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</si>
  <si>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</si>
  <si>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</si>
  <si>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</si>
  <si>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</si>
  <si>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</si>
  <si>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</si>
  <si>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</si>
  <si>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</si>
  <si>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</si>
  <si>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</si>
  <si>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</si>
  <si>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</si>
  <si>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</si>
  <si>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</si>
  <si>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</si>
  <si>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</si>
  <si>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</si>
  <si>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</si>
  <si>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</si>
  <si>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</si>
  <si>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</si>
  <si>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</si>
  <si>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</si>
  <si>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</si>
  <si>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</si>
  <si>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</si>
  <si>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</si>
  <si>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</si>
  <si>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</si>
  <si>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</si>
  <si>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</si>
  <si>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</si>
  <si>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</si>
  <si>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</si>
  <si>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</si>
  <si>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</si>
  <si>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</si>
  <si>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</si>
  <si>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</si>
  <si>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</si>
  <si>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</si>
  <si>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</si>
  <si>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</si>
  <si>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</si>
  <si>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</si>
  <si>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</si>
  <si>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</si>
  <si>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</si>
  <si>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</si>
  <si>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</si>
  <si>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</si>
  <si>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</si>
  <si>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</si>
  <si>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</si>
  <si>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</si>
  <si>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</si>
  <si>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</si>
  <si>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</si>
  <si>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</si>
  <si>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</si>
  <si>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</si>
  <si>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</si>
  <si>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</si>
  <si>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</si>
  <si>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</si>
  <si>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</si>
  <si>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</si>
  <si>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</si>
  <si>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</si>
  <si>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</si>
  <si>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</si>
  <si>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</si>
  <si>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</si>
  <si>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</si>
  <si>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</si>
  <si>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</si>
  <si>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</si>
  <si>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</si>
  <si>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</si>
  <si>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</si>
  <si>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</si>
  <si>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</si>
  <si>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</si>
  <si>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</si>
  <si>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</si>
  <si>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</si>
  <si>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</si>
  <si>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</si>
  <si>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</si>
  <si>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</si>
  <si>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</si>
  <si>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</si>
  <si>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</si>
  <si>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</si>
  <si>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</si>
  <si>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</si>
  <si>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</si>
  <si>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</si>
  <si>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</si>
  <si>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</si>
  <si>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</si>
  <si>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</si>
  <si>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</si>
  <si>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</si>
  <si>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</si>
  <si>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</si>
  <si>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</si>
  <si>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</si>
  <si>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</si>
  <si>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</si>
  <si>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</si>
  <si>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</si>
  <si>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</si>
  <si>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</si>
  <si>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</si>
  <si>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</si>
  <si>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</si>
  <si>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</si>
  <si>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</si>
  <si>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</si>
  <si>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</si>
  <si>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</si>
  <si>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</si>
  <si>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</si>
  <si>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</si>
  <si>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</si>
  <si>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</si>
  <si>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</si>
  <si>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</si>
  <si>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</si>
  <si>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</si>
  <si>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</si>
  <si>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</si>
  <si>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</si>
  <si>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</si>
  <si>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</si>
  <si>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</si>
  <si>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</si>
  <si>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</si>
  <si>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</si>
  <si>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</si>
  <si>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</si>
  <si>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</si>
  <si>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</si>
  <si>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</si>
  <si>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</si>
  <si>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</si>
  <si>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</si>
  <si>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</si>
  <si>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</si>
  <si>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</si>
  <si>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</si>
  <si>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</si>
  <si>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</si>
  <si>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</si>
  <si>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</si>
  <si>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</si>
  <si>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</si>
  <si>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</si>
  <si>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</si>
  <si>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</si>
  <si>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</si>
  <si>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</si>
  <si>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</si>
  <si>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</si>
  <si>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</si>
  <si>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</si>
  <si>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</si>
  <si>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</si>
  <si>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</si>
  <si>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</si>
  <si>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</si>
  <si>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</si>
  <si>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</si>
  <si>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</si>
  <si>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</si>
  <si>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</si>
  <si>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</si>
  <si>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</si>
  <si>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</si>
  <si>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</si>
  <si>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</si>
  <si>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</si>
  <si>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</si>
  <si>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</si>
  <si>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</si>
  <si>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</si>
  <si>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</si>
  <si>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</si>
  <si>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</si>
  <si>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</si>
  <si>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</si>
  <si>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</si>
  <si>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</si>
  <si>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</si>
  <si>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</si>
  <si>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</si>
  <si>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</si>
  <si>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</si>
  <si>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</si>
  <si>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</si>
  <si>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</si>
  <si>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</si>
  <si>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</si>
  <si>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</si>
  <si>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</si>
  <si>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</si>
  <si>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</si>
  <si>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</si>
  <si>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</si>
  <si>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</si>
  <si>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</si>
  <si>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</si>
  <si>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</si>
  <si>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</si>
  <si>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</si>
  <si>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</si>
  <si>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</si>
  <si>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</si>
  <si>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</si>
  <si>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</si>
  <si>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</si>
  <si>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</si>
  <si>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</si>
  <si>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</si>
  <si>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</si>
  <si>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</si>
  <si>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</si>
  <si>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</si>
  <si>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</si>
  <si>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</si>
  <si>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</si>
  <si>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</si>
  <si>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</si>
  <si>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</si>
  <si>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</si>
  <si>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</si>
  <si>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</si>
  <si>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</si>
  <si>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</si>
  <si>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</si>
  <si>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</si>
  <si>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</si>
  <si>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</si>
  <si>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</si>
  <si>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</si>
  <si>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</si>
  <si>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</si>
  <si>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</si>
  <si>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</si>
  <si>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</si>
  <si>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</si>
  <si>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</si>
  <si>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</si>
  <si>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</si>
  <si>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</si>
  <si>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</si>
  <si>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</si>
  <si>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</si>
  <si>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</si>
  <si>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</si>
  <si>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</si>
  <si>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</si>
  <si>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</si>
  <si>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</si>
  <si>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</si>
  <si>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</si>
  <si>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</si>
  <si>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</si>
  <si>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</si>
  <si>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</si>
  <si>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</si>
  <si>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</si>
  <si>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</si>
  <si>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</si>
  <si>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</si>
  <si>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</si>
  <si>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</si>
  <si>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</si>
  <si>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</si>
  <si>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</si>
  <si>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</si>
  <si>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</si>
  <si>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</si>
  <si>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</si>
  <si>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</si>
  <si>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</si>
  <si>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</si>
  <si>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</si>
  <si>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</si>
  <si>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</si>
  <si>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</si>
  <si>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</si>
  <si>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</si>
  <si>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</si>
  <si>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</si>
  <si>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</si>
  <si>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</si>
  <si>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</si>
  <si>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</si>
  <si>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</si>
  <si>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</si>
  <si>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</si>
  <si>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</si>
  <si>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</si>
  <si>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</si>
  <si>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</si>
  <si>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</si>
  <si>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</si>
  <si>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</si>
  <si>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</si>
  <si>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</si>
  <si>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</si>
  <si>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</si>
  <si>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</si>
  <si>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</si>
  <si>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</si>
  <si>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</si>
  <si>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</si>
  <si>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</si>
  <si>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</si>
  <si>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</si>
  <si>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</si>
  <si>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</si>
  <si>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</si>
  <si>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</si>
  <si>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</si>
  <si>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</si>
  <si>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</si>
  <si>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</si>
  <si>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</si>
  <si>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</si>
  <si>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</si>
  <si>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</si>
  <si>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</si>
  <si>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</si>
  <si>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</si>
  <si>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</si>
  <si>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</si>
  <si>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</si>
  <si>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</si>
  <si>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</si>
  <si>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</si>
  <si>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</si>
  <si>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</si>
  <si>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</si>
  <si>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</si>
  <si>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</si>
  <si>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</si>
  <si>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</si>
  <si>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</si>
  <si>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</si>
  <si>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</si>
  <si>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</si>
  <si>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</si>
  <si>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</si>
  <si>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</si>
  <si>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</si>
  <si>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</si>
  <si>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</si>
  <si>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</si>
  <si>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</si>
  <si>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</si>
  <si>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</si>
  <si>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</si>
  <si>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</si>
  <si>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</si>
  <si>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</si>
  <si>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</si>
  <si>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</si>
  <si>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</si>
  <si>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</si>
  <si>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</si>
  <si>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</si>
  <si>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</si>
  <si>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</si>
  <si>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</si>
  <si>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</si>
  <si>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</si>
  <si>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</si>
  <si>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</si>
  <si>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</si>
  <si>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</si>
  <si>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</si>
  <si>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</si>
  <si>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</si>
  <si>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</si>
  <si>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</si>
  <si>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</si>
  <si>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</si>
  <si>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</si>
  <si>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</si>
  <si>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</si>
  <si>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</si>
  <si>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</si>
  <si>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</si>
  <si>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</si>
  <si>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</si>
  <si>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</si>
  <si>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</si>
  <si>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</si>
  <si>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</si>
  <si>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</si>
  <si>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</si>
  <si>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</si>
  <si>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</si>
  <si>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</si>
  <si>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</si>
  <si>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</si>
  <si>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</si>
  <si>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</si>
  <si>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</si>
  <si>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</si>
  <si>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</si>
  <si>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</si>
  <si>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</si>
  <si>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</si>
  <si>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</si>
  <si>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</si>
  <si>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</si>
  <si>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</si>
  <si>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</si>
  <si>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</si>
  <si>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</si>
  <si>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</si>
  <si>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</si>
  <si>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</si>
  <si>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</si>
  <si>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</si>
  <si>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</si>
  <si>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</si>
  <si>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</si>
  <si>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</si>
  <si>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</si>
  <si>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</si>
  <si>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</si>
  <si>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</si>
  <si>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</si>
  <si>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</si>
  <si>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</si>
  <si>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</si>
  <si>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</si>
  <si>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</si>
  <si>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</si>
  <si>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</si>
  <si>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</si>
  <si>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</si>
  <si>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</si>
  <si>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</si>
  <si>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</si>
  <si>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</si>
  <si>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</si>
  <si>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</si>
  <si>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</si>
  <si>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</si>
  <si>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</si>
  <si>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</si>
  <si>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</si>
  <si>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</si>
  <si>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</si>
  <si>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</si>
  <si>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</si>
  <si>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</si>
  <si>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</si>
  <si>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</si>
  <si>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</si>
  <si>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</si>
  <si>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</si>
  <si>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</si>
  <si>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</si>
  <si>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</si>
  <si>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</si>
  <si>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</si>
  <si>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</si>
  <si>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</si>
  <si>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</si>
  <si>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</si>
  <si>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</si>
  <si>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</si>
  <si>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</si>
  <si>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</si>
  <si>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</si>
  <si>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</si>
  <si>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</si>
  <si>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</si>
  <si>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</si>
  <si>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</si>
  <si>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</si>
  <si>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</si>
  <si>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</si>
  <si>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</si>
  <si>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</si>
  <si>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</si>
  <si>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</si>
  <si>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</si>
  <si>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</si>
  <si>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</si>
  <si>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</si>
  <si>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</si>
  <si>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</si>
  <si>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</si>
  <si>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</si>
  <si>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</si>
  <si>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</si>
  <si>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</si>
  <si>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</si>
  <si>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</si>
  <si>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</si>
  <si>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</si>
  <si>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</si>
  <si>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</si>
  <si>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</si>
  <si>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</si>
  <si>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</si>
  <si>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</si>
  <si>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</si>
  <si>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</si>
  <si>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</si>
  <si>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</si>
  <si>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</si>
  <si>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</si>
  <si>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</si>
  <si>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</si>
  <si>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</si>
  <si>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</si>
  <si>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</si>
  <si>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</si>
  <si>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</si>
  <si>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</si>
  <si>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</si>
  <si>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</si>
  <si>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</si>
  <si>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</si>
  <si>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</si>
  <si>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</si>
  <si>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</si>
  <si>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</si>
  <si>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</si>
  <si>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</si>
  <si>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</si>
  <si>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</si>
  <si>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</si>
  <si>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</si>
  <si>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</si>
  <si>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</si>
  <si>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</si>
  <si>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</si>
  <si>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</si>
  <si>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</si>
  <si>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</si>
  <si>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</si>
  <si>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</si>
  <si>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</si>
  <si>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</si>
  <si>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</si>
  <si>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</si>
  <si>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</si>
  <si>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</si>
  <si>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</si>
  <si>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</si>
  <si>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</si>
  <si>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</si>
  <si>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</si>
  <si>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</si>
  <si>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</si>
  <si>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</si>
  <si>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</si>
  <si>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</si>
  <si>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</si>
  <si>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</si>
  <si>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</si>
  <si>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</si>
  <si>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</si>
  <si>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</si>
  <si>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</si>
  <si>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</si>
  <si>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</si>
  <si>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</si>
  <si>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</si>
  <si>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</si>
  <si>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</si>
  <si>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</si>
  <si>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</si>
  <si>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</si>
  <si>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</si>
  <si>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</si>
  <si>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</si>
  <si>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</si>
  <si>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</si>
  <si>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</si>
  <si>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</si>
  <si>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</si>
  <si>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</si>
  <si>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</si>
  <si>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</si>
  <si>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</si>
  <si>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</si>
  <si>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</si>
  <si>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</si>
  <si>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</si>
  <si>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</si>
  <si>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</si>
  <si>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</si>
  <si>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</si>
  <si>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</si>
  <si>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</si>
  <si>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</si>
  <si>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</si>
  <si>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</si>
  <si>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</si>
  <si>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</si>
  <si>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</si>
  <si>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</si>
  <si>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</si>
  <si>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</si>
  <si>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</si>
  <si>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</si>
  <si>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</si>
  <si>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</si>
  <si>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</si>
  <si>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</si>
  <si>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</si>
  <si>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</si>
  <si>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</si>
  <si>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</si>
  <si>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</si>
  <si>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</si>
  <si>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</si>
  <si>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</si>
  <si>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</si>
  <si>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</si>
  <si>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</si>
  <si>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</si>
  <si>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</si>
  <si>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</si>
  <si>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</si>
  <si>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</si>
  <si>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</si>
  <si>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</si>
  <si>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</si>
  <si>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</si>
  <si>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</si>
  <si>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</si>
  <si>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</si>
  <si>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</si>
  <si>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</si>
  <si>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</si>
  <si>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</si>
  <si>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</si>
  <si>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</si>
  <si>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</si>
  <si>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</si>
  <si>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</si>
  <si>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</si>
  <si>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</si>
  <si>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</si>
  <si>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</si>
  <si>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</si>
  <si>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</si>
  <si>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</si>
  <si>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</si>
  <si>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</si>
  <si>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</si>
  <si>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</si>
  <si>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</si>
  <si>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</si>
  <si>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</si>
  <si>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</si>
  <si>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</si>
  <si>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</si>
  <si>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</si>
  <si>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</si>
  <si>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</si>
  <si>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</si>
  <si>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</si>
  <si>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</si>
  <si>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</si>
  <si>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</si>
  <si>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</si>
  <si>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</si>
  <si>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</si>
  <si>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</si>
  <si>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</si>
  <si>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</si>
  <si>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</si>
  <si>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</si>
  <si>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</si>
  <si>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</si>
  <si>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</si>
  <si>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</si>
  <si>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</si>
  <si>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</si>
  <si>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</si>
  <si>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</si>
  <si>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</si>
  <si>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</si>
  <si>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</si>
  <si>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</si>
  <si>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</si>
  <si>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</si>
  <si>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</si>
  <si>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</si>
  <si>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</si>
  <si>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</si>
  <si>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</si>
  <si>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</si>
  <si>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</si>
  <si>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</si>
  <si>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</si>
  <si>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</si>
  <si>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</si>
  <si>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</si>
  <si>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</si>
  <si>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</si>
  <si>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</si>
  <si>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</si>
  <si>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</si>
  <si>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</si>
  <si>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</si>
  <si>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</si>
  <si>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</si>
  <si>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</si>
  <si>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</si>
  <si>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</si>
  <si>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</si>
  <si>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</si>
  <si>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</si>
  <si>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</si>
  <si>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</si>
  <si>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</si>
  <si>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</si>
  <si>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</si>
  <si>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</si>
  <si>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</si>
  <si>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</si>
  <si>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</si>
  <si>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</si>
  <si>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</si>
  <si>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</si>
  <si>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</si>
  <si>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</si>
  <si>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</si>
  <si>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</si>
  <si>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</si>
  <si>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</si>
  <si>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</si>
  <si>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</si>
  <si>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</si>
  <si>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</si>
  <si>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</si>
  <si>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</si>
  <si>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</si>
  <si>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</si>
  <si>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</si>
  <si>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</si>
  <si>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</si>
  <si>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</si>
  <si>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</si>
  <si>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</si>
  <si>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</si>
  <si>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</si>
  <si>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</si>
  <si>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</si>
  <si>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</si>
  <si>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</si>
  <si>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</si>
  <si>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</si>
  <si>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</si>
  <si>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</si>
  <si>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</si>
  <si>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</si>
  <si>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</si>
  <si>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</si>
  <si>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</si>
  <si>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</si>
  <si>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</si>
  <si>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</si>
  <si>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</si>
  <si>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</si>
  <si>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</si>
  <si>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</si>
  <si>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</si>
  <si>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</si>
  <si>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</si>
  <si>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</si>
  <si>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</si>
  <si>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</si>
  <si>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</si>
  <si>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</si>
  <si>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</si>
  <si>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</si>
  <si>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</si>
  <si>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</si>
  <si>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</si>
  <si>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</si>
  <si>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</si>
  <si>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</si>
  <si>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</si>
  <si>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</si>
  <si>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</si>
  <si>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</si>
  <si>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</si>
  <si>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</si>
  <si>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</si>
  <si>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</si>
  <si>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</si>
  <si>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</si>
  <si>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</si>
  <si>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</si>
  <si>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</si>
  <si>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</si>
  <si>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</si>
  <si>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</si>
  <si>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</si>
  <si>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</si>
  <si>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</si>
  <si>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</si>
  <si>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</si>
  <si>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</si>
  <si>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</si>
  <si>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</si>
  <si>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</si>
  <si>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</si>
  <si>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</si>
  <si>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</si>
  <si>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</si>
  <si>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</si>
  <si>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</si>
  <si>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</si>
  <si>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</si>
  <si>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</si>
  <si>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</si>
  <si>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</si>
  <si>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</si>
  <si>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</si>
  <si>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</si>
  <si>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</si>
  <si>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</si>
  <si>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</si>
  <si>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</si>
  <si>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</si>
  <si>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</si>
  <si>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</si>
  <si>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</si>
  <si>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</si>
  <si>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</si>
  <si>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</si>
  <si>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</si>
  <si>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</si>
  <si>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</si>
  <si>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</si>
  <si>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</si>
  <si>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</si>
  <si>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</si>
  <si>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</si>
  <si>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</si>
  <si>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</si>
  <si>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</si>
  <si>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</si>
  <si>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</si>
  <si>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</si>
  <si>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</si>
  <si>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</si>
  <si>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</si>
  <si>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</si>
  <si>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</si>
  <si>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</si>
  <si>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</si>
  <si>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</si>
  <si>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</si>
  <si>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</si>
  <si>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</si>
  <si>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</si>
  <si>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</si>
  <si>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</si>
  <si>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</si>
  <si>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</si>
  <si>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</si>
  <si>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</si>
  <si>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</si>
  <si>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</si>
  <si>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</si>
  <si>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</si>
  <si>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</si>
  <si>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</si>
  <si>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</si>
  <si>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</si>
  <si>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</si>
  <si>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</si>
  <si>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</si>
  <si>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</si>
  <si>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</si>
  <si>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</si>
  <si>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</si>
  <si>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</si>
  <si>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</si>
  <si>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</si>
  <si>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</si>
  <si>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</si>
  <si>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</si>
  <si>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</si>
  <si>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</si>
  <si>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</si>
  <si>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</si>
  <si>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</si>
  <si>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</si>
  <si>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</si>
  <si>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</si>
  <si>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</si>
  <si>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</si>
  <si>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</si>
  <si>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</si>
  <si>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</si>
  <si>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</si>
  <si>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</si>
  <si>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</si>
  <si>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</si>
  <si>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</si>
  <si>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</si>
  <si>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</si>
  <si>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</si>
  <si>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</si>
  <si>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</si>
  <si>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</si>
  <si>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</si>
  <si>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</si>
  <si>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</si>
  <si>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</si>
  <si>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</si>
  <si>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</si>
  <si>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</si>
  <si>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</si>
  <si>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</si>
  <si>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</si>
  <si>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</si>
  <si>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</si>
  <si>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</si>
  <si>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</si>
  <si>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</si>
  <si>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</si>
  <si>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</si>
  <si>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</si>
  <si>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</si>
  <si>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</si>
  <si>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</si>
  <si>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</si>
  <si>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</si>
  <si>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</si>
  <si>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</si>
  <si>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</si>
  <si>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</si>
  <si>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</si>
  <si>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</si>
  <si>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</si>
  <si>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</si>
  <si>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</si>
  <si>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</si>
  <si>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</si>
  <si>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</si>
  <si>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</si>
  <si>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</si>
  <si>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</si>
  <si>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</si>
  <si>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</si>
  <si>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</si>
  <si>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</si>
  <si>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</si>
  <si>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</si>
  <si>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</si>
  <si>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</si>
  <si>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</si>
  <si>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</si>
  <si>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</si>
  <si>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</si>
  <si>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</si>
  <si>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</si>
  <si>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</si>
  <si>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</si>
  <si>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</si>
  <si>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</si>
  <si>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</si>
  <si>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</si>
  <si>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</si>
  <si>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</si>
  <si>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</si>
  <si>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</si>
  <si>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</si>
  <si>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</si>
  <si>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</si>
  <si>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</si>
  <si>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</si>
  <si>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</si>
  <si>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</si>
  <si>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</si>
  <si>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</si>
  <si>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</si>
  <si>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</si>
  <si>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</si>
  <si>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</si>
  <si>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</si>
  <si>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</si>
  <si>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</si>
  <si>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</si>
  <si>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</si>
  <si>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</si>
  <si>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</si>
  <si>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</si>
  <si>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</si>
  <si>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</si>
  <si>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</si>
  <si>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</si>
  <si>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</si>
  <si>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</si>
  <si>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</si>
  <si>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</si>
  <si>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</si>
  <si>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</si>
  <si>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</si>
  <si>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</si>
  <si>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</si>
  <si>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</si>
  <si>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</si>
  <si>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</si>
  <si>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</si>
  <si>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</si>
  <si>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</si>
  <si>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</si>
  <si>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</si>
  <si>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</si>
  <si>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</si>
  <si>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</si>
  <si>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</si>
  <si>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</si>
  <si>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</si>
  <si>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</si>
  <si>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</si>
  <si>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</si>
  <si>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</si>
  <si>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</si>
  <si>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</si>
  <si>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</si>
  <si>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</si>
  <si>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</si>
  <si>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</si>
  <si>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</si>
  <si>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</si>
  <si>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</si>
  <si>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</si>
  <si>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</si>
  <si>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</si>
  <si>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</si>
  <si>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</si>
  <si>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</si>
  <si>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</si>
  <si>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</si>
  <si>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</si>
  <si>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</si>
  <si>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</si>
  <si>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</si>
  <si>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</si>
  <si>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</si>
  <si>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</si>
  <si>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</si>
  <si>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</si>
  <si>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</si>
  <si>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</si>
  <si>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</si>
  <si>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</si>
  <si>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</si>
  <si>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</si>
  <si>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</si>
  <si>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</si>
  <si>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</si>
  <si>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</si>
  <si>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</si>
  <si>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</si>
  <si>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</si>
  <si>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</si>
  <si>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</si>
  <si>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</si>
  <si>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</si>
  <si>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</si>
  <si>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</si>
  <si>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</si>
  <si>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</si>
  <si>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</si>
  <si>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</si>
  <si>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</si>
  <si>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</si>
  <si>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</si>
  <si>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</si>
  <si>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</si>
  <si>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</si>
  <si>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</si>
  <si>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</si>
  <si>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</si>
  <si>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</si>
  <si>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</si>
  <si>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</si>
  <si>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</si>
  <si>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</si>
  <si>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</si>
  <si>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</si>
  <si>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</si>
  <si>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</si>
  <si>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</si>
  <si>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</si>
  <si>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</si>
  <si>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</si>
  <si>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</si>
  <si>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</si>
  <si>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</si>
  <si>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</si>
  <si>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</si>
  <si>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</si>
  <si>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</si>
  <si>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</si>
  <si>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</si>
  <si>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</si>
  <si>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</si>
  <si>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</si>
  <si>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</si>
  <si>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</si>
  <si>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</si>
  <si>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</si>
  <si>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</si>
  <si>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</si>
  <si>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</si>
  <si>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</si>
  <si>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</si>
  <si>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</si>
  <si>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</si>
  <si>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</si>
  <si>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</si>
  <si>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</si>
  <si>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</si>
  <si>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</si>
  <si>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</si>
  <si>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</si>
  <si>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</si>
  <si>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</si>
  <si>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</si>
  <si>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</si>
  <si>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</si>
  <si>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</si>
  <si>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</si>
  <si>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</si>
  <si>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</si>
  <si>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</si>
  <si>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</si>
  <si>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</si>
  <si>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</si>
  <si>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</si>
  <si>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</si>
  <si>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</si>
  <si>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</si>
  <si>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</si>
  <si>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</si>
  <si>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</si>
  <si>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</si>
  <si>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</si>
  <si>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</si>
  <si>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</si>
  <si>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</si>
  <si>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</si>
  <si>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</si>
  <si>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</si>
  <si>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</si>
  <si>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</si>
  <si>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</si>
  <si>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</si>
  <si>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</si>
  <si>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</si>
  <si>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</si>
  <si>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</si>
  <si>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</si>
  <si>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</si>
  <si>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</si>
  <si>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</si>
  <si>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</si>
  <si>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</si>
  <si>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</si>
  <si>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</si>
  <si>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</si>
  <si>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</si>
  <si>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</si>
  <si>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</si>
  <si>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</si>
  <si>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</si>
  <si>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</si>
  <si>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</si>
  <si>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</si>
  <si>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</si>
  <si>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</si>
  <si>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</si>
  <si>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</si>
  <si>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</si>
  <si>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</si>
  <si>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</si>
  <si>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</si>
  <si>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</si>
  <si>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</si>
  <si>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</si>
  <si>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</si>
  <si>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</si>
  <si>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</si>
  <si>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</si>
  <si>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</si>
  <si>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</si>
  <si>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</si>
  <si>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</si>
  <si>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</si>
  <si>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</si>
  <si>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</si>
  <si>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</si>
  <si>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</si>
  <si>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</si>
  <si>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</si>
  <si>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</si>
  <si>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</si>
  <si>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</si>
  <si>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</si>
  <si>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</si>
  <si>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</si>
  <si>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</si>
  <si>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</si>
  <si>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</si>
  <si>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</si>
  <si>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</si>
  <si>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</si>
  <si>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</si>
  <si>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</si>
  <si>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</si>
  <si>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</si>
  <si>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</si>
  <si>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</si>
  <si>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</si>
  <si>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</si>
  <si>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</si>
  <si>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</si>
  <si>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</si>
  <si>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</si>
  <si>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</si>
  <si>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</si>
  <si>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</si>
  <si>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</si>
  <si>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</si>
  <si>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</si>
  <si>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</si>
  <si>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</si>
  <si>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</si>
  <si>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</si>
  <si>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</si>
  <si>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</si>
  <si>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</si>
  <si>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</si>
  <si>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</si>
  <si>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</si>
  <si>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</si>
  <si>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</si>
  <si>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</si>
  <si>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</si>
  <si>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</si>
  <si>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</si>
  <si>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</si>
  <si>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</si>
  <si>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</si>
  <si>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</si>
  <si>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</si>
  <si>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</si>
  <si>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</si>
  <si>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</si>
  <si>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</si>
  <si>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</si>
  <si>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</si>
  <si>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</si>
  <si>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</si>
  <si>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</si>
  <si>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</si>
  <si>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</si>
  <si>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</si>
  <si>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</si>
  <si>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</si>
  <si>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</si>
  <si>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</si>
  <si>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</si>
  <si>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</si>
  <si>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</si>
  <si>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</si>
  <si>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</si>
  <si>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</si>
  <si>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</si>
  <si>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</si>
  <si>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</si>
  <si>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</si>
  <si>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</si>
  <si>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</si>
  <si>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</si>
  <si>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</si>
  <si>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</si>
  <si>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</si>
  <si>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</si>
  <si>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</si>
  <si>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</si>
  <si>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</si>
  <si>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</si>
  <si>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</si>
  <si>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</si>
  <si>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</si>
  <si>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</si>
  <si>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</si>
  <si>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</si>
  <si>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</si>
  <si>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</si>
  <si>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</si>
  <si>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</si>
  <si>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</si>
  <si>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</si>
  <si>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</si>
  <si>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</si>
  <si>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</si>
  <si>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</si>
  <si>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</si>
  <si>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</si>
  <si>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</si>
  <si>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</si>
  <si>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</si>
  <si>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</si>
  <si>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</si>
  <si>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</si>
  <si>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</si>
  <si>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</si>
  <si>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</si>
  <si>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</si>
  <si>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</si>
  <si>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</si>
  <si>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</si>
  <si>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</si>
  <si>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</si>
  <si>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</si>
  <si>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</si>
  <si>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</si>
  <si>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</si>
  <si>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</si>
  <si>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</si>
  <si>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</si>
  <si>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</si>
  <si>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</si>
  <si>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</si>
  <si>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</si>
  <si>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</si>
  <si>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</si>
  <si>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</si>
  <si>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</si>
  <si>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</si>
  <si>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</si>
  <si>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</si>
  <si>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</si>
  <si>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</si>
  <si>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</si>
  <si>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</si>
  <si>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</si>
  <si>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</si>
  <si>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</si>
  <si>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</si>
  <si>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</si>
  <si>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</si>
  <si>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</si>
  <si>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</si>
  <si>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</si>
  <si>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</si>
  <si>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</si>
  <si>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</si>
  <si>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</si>
  <si>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</si>
  <si>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</si>
  <si>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</si>
  <si>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</si>
  <si>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</si>
  <si>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</si>
  <si>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</si>
  <si>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</si>
  <si>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</si>
  <si>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</si>
  <si>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</si>
  <si>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</si>
  <si>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</si>
  <si>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</si>
  <si>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</si>
  <si>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</si>
  <si>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</si>
  <si>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</si>
  <si>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</si>
  <si>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</si>
  <si>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</si>
  <si>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</si>
  <si>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</si>
  <si>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</si>
  <si>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</si>
  <si>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</si>
  <si>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</si>
  <si>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</si>
  <si>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</si>
  <si>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</si>
  <si>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</si>
  <si>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</si>
  <si>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</si>
  <si>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</si>
  <si>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</si>
  <si>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</si>
  <si>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</si>
  <si>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</si>
  <si>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</si>
  <si>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</si>
  <si>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</si>
  <si>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</si>
  <si>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</si>
  <si>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</si>
  <si>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</si>
  <si>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</si>
  <si>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</si>
  <si>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</si>
  <si>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</si>
  <si>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</si>
  <si>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</si>
  <si>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</si>
  <si>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</si>
  <si>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</si>
  <si>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</si>
  <si>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</si>
  <si>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</si>
  <si>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</si>
  <si>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</si>
  <si>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</si>
  <si>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</si>
  <si>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</si>
  <si>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</si>
  <si>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</si>
  <si>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</si>
  <si>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</si>
  <si>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</si>
  <si>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</si>
  <si>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</si>
  <si>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</si>
  <si>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</si>
  <si>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</si>
  <si>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</si>
  <si>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</si>
  <si>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</si>
  <si>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</si>
  <si>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</si>
  <si>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</si>
  <si>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</si>
  <si>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</si>
  <si>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</si>
  <si>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</si>
  <si>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</si>
  <si>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</si>
  <si>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</si>
  <si>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</si>
  <si>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</si>
  <si>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</si>
  <si>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</si>
  <si>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</si>
  <si>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</si>
  <si>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</si>
  <si>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</si>
  <si>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</si>
  <si>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</si>
  <si>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</si>
  <si>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</si>
  <si>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</si>
  <si>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</si>
  <si>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</si>
  <si>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</si>
  <si>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</si>
  <si>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</si>
  <si>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</si>
  <si>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</si>
  <si>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</si>
  <si>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</si>
  <si>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</si>
  <si>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</si>
  <si>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</si>
  <si>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</si>
  <si>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</si>
  <si>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</si>
  <si>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</si>
  <si>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</si>
  <si>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</si>
  <si>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</si>
  <si>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</si>
  <si>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</si>
  <si>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</si>
  <si>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</si>
  <si>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</si>
  <si>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</si>
  <si>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</si>
  <si>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</si>
  <si>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</si>
  <si>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</si>
  <si>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</si>
  <si>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</si>
  <si>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</si>
  <si>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</si>
  <si>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</si>
  <si>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</si>
  <si>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</si>
  <si>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</si>
  <si>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</si>
  <si>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</si>
  <si>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</si>
  <si>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</si>
  <si>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</si>
  <si>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</si>
  <si>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</si>
  <si>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</si>
  <si>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</si>
  <si>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</si>
  <si>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</si>
  <si>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</si>
  <si>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</si>
  <si>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</si>
  <si>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</si>
  <si>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</si>
  <si>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</si>
  <si>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</si>
  <si>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</si>
  <si>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</si>
  <si>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</si>
  <si>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</si>
  <si>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</si>
  <si>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</si>
  <si>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</si>
  <si>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</si>
  <si>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</si>
  <si>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</si>
  <si>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</si>
  <si>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</si>
  <si>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</si>
  <si>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</si>
  <si>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</si>
  <si>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</si>
  <si>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</si>
  <si>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</si>
  <si>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</si>
  <si>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</si>
  <si>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</si>
  <si>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</si>
  <si>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</si>
  <si>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</si>
  <si>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</si>
  <si>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</si>
  <si>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</si>
  <si>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</si>
  <si>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</si>
  <si>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</si>
  <si>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</si>
  <si>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</si>
  <si>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</si>
  <si>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</si>
  <si>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</si>
  <si>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</si>
  <si>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</si>
  <si>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</si>
  <si>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</si>
  <si>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</si>
  <si>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</si>
  <si>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</si>
  <si>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</si>
  <si>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</si>
  <si>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</si>
  <si>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</si>
  <si>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</si>
  <si>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</si>
  <si>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</si>
  <si>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</si>
  <si>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</si>
  <si>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</si>
  <si>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</si>
  <si>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</si>
  <si>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</si>
  <si>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</si>
  <si>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</si>
  <si>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</si>
  <si>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</si>
  <si>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</si>
  <si>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</si>
  <si>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</si>
  <si>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</si>
  <si>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</si>
  <si>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</si>
  <si>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</si>
  <si>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</si>
  <si>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</si>
  <si>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</si>
  <si>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</si>
  <si>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</si>
  <si>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</si>
  <si>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</si>
  <si>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</si>
  <si>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</si>
  <si>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</si>
  <si>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</si>
  <si>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</si>
  <si>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</si>
  <si>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</si>
  <si>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</si>
  <si>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</si>
  <si>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</si>
  <si>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</si>
  <si>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</si>
  <si>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</si>
  <si>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</si>
  <si>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</si>
  <si>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</si>
  <si>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</si>
  <si>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</si>
  <si>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</si>
  <si>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</si>
  <si>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</si>
  <si>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</si>
  <si>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</si>
  <si>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</si>
  <si>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</si>
  <si>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</si>
  <si>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</si>
  <si>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</si>
  <si>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</si>
  <si>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</si>
  <si>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</si>
  <si>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</si>
  <si>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</si>
  <si>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</si>
  <si>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</si>
  <si>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</si>
  <si>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</si>
  <si>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</si>
  <si>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</si>
  <si>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</si>
  <si>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</si>
  <si>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</si>
  <si>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</si>
  <si>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</si>
  <si>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</si>
  <si>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</si>
  <si>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</si>
  <si>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</si>
  <si>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</si>
  <si>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</si>
  <si>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</si>
  <si>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</si>
  <si>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</si>
  <si>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</si>
  <si>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</si>
  <si>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</si>
  <si>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</si>
  <si>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</si>
  <si>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</si>
  <si>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</si>
  <si>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</si>
  <si>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</si>
  <si>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</si>
  <si>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</si>
  <si>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</si>
  <si>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</si>
  <si>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</si>
  <si>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</si>
  <si>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</si>
  <si>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</si>
  <si>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</si>
  <si>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</si>
  <si>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</si>
  <si>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</si>
  <si>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</si>
  <si>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</si>
  <si>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</si>
  <si>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</si>
  <si>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</si>
  <si>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</si>
  <si>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</si>
  <si>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</si>
  <si>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</si>
  <si>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</si>
  <si>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</si>
  <si>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</si>
  <si>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</si>
  <si>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</si>
  <si>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</si>
  <si>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</si>
  <si>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</si>
  <si>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</si>
  <si>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</si>
  <si>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</si>
  <si>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</si>
  <si>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</si>
  <si>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</si>
  <si>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</si>
  <si>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</si>
  <si>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</si>
  <si>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</si>
  <si>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</si>
  <si>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</si>
  <si>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</si>
  <si>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</si>
  <si>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</si>
  <si>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</si>
  <si>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</si>
  <si>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</si>
  <si>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</si>
  <si>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</si>
  <si>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</si>
  <si>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</si>
  <si>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</si>
  <si>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</si>
  <si>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</si>
  <si>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</si>
  <si>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</si>
  <si>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</si>
  <si>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</si>
  <si>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</si>
  <si>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</si>
  <si>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</si>
  <si>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</si>
  <si>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</si>
  <si>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</si>
  <si>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</si>
  <si>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</si>
  <si>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</si>
  <si>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</si>
  <si>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</si>
  <si>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</si>
  <si>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</si>
  <si>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</si>
  <si>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</si>
  <si>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</si>
  <si>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</si>
  <si>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</si>
  <si>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</si>
  <si>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</si>
  <si>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</si>
  <si>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</si>
  <si>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</si>
  <si>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</si>
  <si>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</si>
  <si>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</si>
  <si>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</si>
  <si>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</si>
  <si>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</si>
  <si>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</si>
  <si>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</si>
  <si>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</si>
  <si>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</si>
  <si>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</si>
  <si>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</si>
  <si>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</si>
  <si>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</si>
  <si>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</si>
  <si>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</si>
  <si>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</si>
  <si>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</si>
  <si>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</si>
  <si>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</si>
  <si>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</si>
  <si>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</si>
  <si>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</si>
  <si>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</si>
  <si>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</si>
  <si>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</si>
  <si>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</si>
  <si>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</si>
  <si>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</si>
  <si>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</si>
  <si>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</si>
  <si>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</si>
  <si>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</si>
  <si>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</si>
  <si>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</si>
  <si>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</si>
  <si>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</si>
  <si>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</si>
  <si>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</si>
  <si>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</si>
  <si>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</si>
  <si>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</si>
  <si>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</si>
  <si>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</si>
  <si>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</si>
  <si>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</si>
  <si>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</si>
  <si>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</si>
  <si>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</si>
  <si>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</si>
  <si>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</si>
  <si>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</si>
  <si>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</si>
  <si>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</si>
  <si>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</si>
  <si>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</si>
  <si>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</si>
  <si>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</si>
  <si>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</si>
  <si>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</si>
  <si>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</si>
  <si>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</si>
  <si>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</si>
  <si>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</si>
  <si>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</si>
  <si>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</si>
  <si>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</si>
  <si>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</si>
  <si>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</si>
  <si>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</si>
  <si>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</si>
  <si>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</si>
  <si>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</si>
  <si>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</si>
  <si>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</si>
  <si>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</si>
  <si>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</si>
  <si>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</si>
  <si>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</si>
  <si>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</si>
  <si>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</si>
  <si>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</si>
  <si>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</si>
  <si>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</si>
  <si>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</si>
  <si>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</si>
  <si>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</si>
  <si>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</si>
  <si>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</si>
  <si>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</si>
  <si>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</si>
  <si>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</si>
  <si>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</si>
  <si>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</si>
  <si>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</si>
  <si>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</si>
  <si>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</si>
  <si>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</si>
  <si>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</si>
  <si>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</si>
  <si>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</si>
  <si>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</si>
  <si>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</si>
  <si>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</si>
  <si>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</si>
  <si>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</si>
  <si>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</si>
  <si>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</si>
  <si>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</si>
  <si>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</si>
  <si>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</si>
  <si>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</si>
  <si>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</si>
  <si>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</si>
  <si>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</si>
  <si>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</si>
  <si>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</si>
  <si>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</si>
  <si>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</si>
  <si>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</si>
  <si>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</si>
  <si>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</si>
  <si>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</si>
  <si>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</si>
  <si>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</si>
  <si>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</si>
  <si>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</si>
  <si>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</si>
  <si>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</si>
  <si>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</si>
  <si>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</si>
  <si>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</si>
  <si>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</si>
  <si>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</si>
  <si>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</si>
  <si>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</si>
  <si>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</si>
  <si>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</si>
  <si>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</si>
  <si>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</si>
  <si>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</si>
  <si>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</si>
  <si>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</si>
  <si>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</si>
  <si>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</si>
  <si>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</si>
  <si>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</si>
  <si>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</si>
  <si>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</si>
  <si>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</si>
  <si>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</si>
  <si>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</si>
  <si>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</si>
  <si>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</si>
  <si>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</si>
  <si>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</si>
  <si>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</si>
  <si>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</si>
  <si>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</si>
  <si>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</si>
  <si>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</si>
  <si>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</si>
  <si>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</si>
  <si>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</si>
  <si>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</si>
  <si>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</si>
  <si>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</si>
  <si>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</si>
  <si>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</si>
  <si>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</si>
  <si>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</si>
  <si>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</si>
  <si>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</si>
  <si>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</si>
  <si>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</si>
  <si>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</si>
  <si>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</si>
  <si>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</si>
  <si>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</si>
  <si>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</si>
  <si>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</si>
  <si>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</si>
  <si>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</si>
  <si>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</si>
  <si>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</si>
  <si>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</si>
  <si>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</si>
  <si>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</si>
  <si>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</si>
  <si>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</si>
  <si>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</si>
  <si>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</si>
  <si>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</si>
  <si>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</si>
  <si>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</si>
  <si>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</si>
  <si>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</si>
  <si>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</si>
  <si>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</si>
  <si>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</si>
  <si>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</si>
  <si>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</si>
  <si>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</si>
  <si>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</si>
  <si>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</si>
  <si>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</si>
  <si>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</si>
  <si>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</si>
  <si>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</si>
  <si>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</si>
  <si>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</si>
  <si>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</si>
  <si>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</si>
  <si>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</si>
  <si>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</si>
  <si>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</si>
  <si>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</si>
  <si>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</si>
  <si>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</si>
  <si>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</si>
  <si>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</si>
  <si>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</si>
  <si>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</si>
  <si>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</si>
  <si>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</si>
  <si>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</si>
  <si>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</si>
  <si>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</si>
  <si>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</si>
  <si>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</si>
  <si>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</si>
  <si>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</si>
  <si>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</si>
  <si>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</si>
  <si>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</si>
  <si>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</si>
  <si>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</si>
  <si>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</si>
  <si>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</si>
  <si>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</si>
  <si>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</si>
  <si>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</si>
  <si>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</si>
  <si>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</si>
  <si>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</si>
  <si>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</si>
  <si>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</si>
  <si>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</si>
  <si>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</si>
  <si>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</si>
  <si>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</si>
  <si>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</si>
  <si>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</si>
  <si>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</si>
  <si>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</si>
  <si>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</si>
  <si>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</si>
  <si>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</si>
  <si>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</si>
  <si>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</si>
  <si>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</si>
  <si>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</si>
  <si>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</si>
  <si>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</si>
  <si>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</si>
  <si>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</si>
  <si>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</si>
  <si>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</si>
  <si>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</si>
  <si>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</si>
  <si>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</si>
  <si>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</si>
  <si>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</si>
  <si>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</si>
  <si>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</si>
  <si>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</si>
  <si>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</si>
  <si>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</si>
  <si>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</si>
  <si>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</si>
  <si>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</si>
  <si>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</si>
  <si>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</si>
  <si>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</si>
  <si>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</si>
  <si>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</si>
  <si>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</si>
  <si>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</si>
  <si>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</si>
  <si>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</si>
  <si>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</si>
  <si>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</si>
  <si>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</si>
  <si>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</si>
  <si>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</si>
  <si>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</si>
  <si>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</si>
  <si>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</si>
  <si>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</si>
  <si>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</si>
  <si>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</si>
  <si>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</si>
  <si>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</si>
  <si>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</si>
  <si>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</si>
  <si>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</si>
  <si>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</si>
  <si>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</si>
  <si>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</si>
  <si>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</si>
  <si>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</si>
  <si>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</si>
  <si>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</si>
  <si>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</si>
  <si>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</si>
  <si>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</si>
  <si>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</si>
  <si>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</si>
  <si>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</si>
  <si>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</si>
  <si>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</si>
  <si>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</si>
  <si>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</si>
  <si>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</si>
  <si>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</si>
  <si>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</si>
  <si>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</si>
  <si>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</si>
  <si>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</si>
  <si>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</si>
  <si>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</si>
  <si>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</si>
  <si>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</si>
  <si>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</si>
  <si>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</si>
  <si>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</si>
  <si>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</si>
  <si>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</si>
  <si>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</si>
  <si>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</si>
  <si>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</si>
  <si>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</si>
  <si>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</si>
  <si>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</si>
  <si>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</si>
  <si>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</si>
  <si>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</si>
  <si>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</si>
  <si>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</si>
  <si>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</si>
  <si>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</si>
  <si>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</si>
  <si>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</si>
  <si>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</si>
  <si>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</si>
  <si>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</si>
  <si>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</si>
  <si>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</si>
  <si>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</si>
  <si>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</si>
  <si>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</si>
  <si>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</si>
  <si>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</si>
  <si>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</si>
  <si>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</si>
  <si>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</si>
  <si>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</si>
  <si>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</si>
  <si>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</si>
  <si>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</si>
  <si>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</si>
  <si>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</si>
  <si>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</si>
  <si>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</si>
  <si>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</si>
  <si>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</si>
  <si>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</si>
  <si>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</si>
  <si>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</si>
  <si>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</si>
  <si>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</si>
  <si>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</si>
  <si>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</si>
  <si>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</si>
  <si>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</si>
  <si>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</si>
  <si>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</si>
  <si>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</si>
  <si>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</si>
  <si>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</si>
  <si>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</si>
  <si>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</si>
  <si>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</si>
  <si>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</si>
  <si>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</si>
  <si>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</si>
  <si>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</si>
  <si>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</si>
  <si>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</si>
  <si>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</si>
  <si>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</si>
  <si>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</si>
  <si>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</si>
  <si>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</si>
  <si>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</si>
  <si>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</si>
  <si>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</si>
  <si>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</si>
  <si>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</si>
  <si>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</si>
  <si>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</si>
  <si>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</si>
  <si>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</si>
  <si>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</si>
  <si>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</si>
  <si>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</si>
  <si>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</si>
  <si>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</si>
  <si>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</si>
  <si>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</si>
  <si>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</si>
  <si>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</si>
  <si>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</si>
  <si>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</si>
  <si>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</si>
  <si>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</si>
  <si>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</si>
  <si>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</si>
  <si>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</si>
  <si>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</si>
  <si>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</si>
  <si>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</si>
  <si>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</si>
  <si>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</si>
  <si>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</si>
  <si>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</si>
  <si>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</si>
  <si>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</si>
  <si>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</si>
  <si>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</si>
  <si>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</si>
  <si>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</si>
  <si>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</si>
  <si>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</si>
  <si>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</si>
  <si>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</si>
  <si>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</si>
  <si>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</si>
  <si>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</si>
  <si>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</si>
  <si>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</si>
  <si>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</si>
  <si>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</si>
  <si>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</si>
  <si>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</si>
  <si>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</si>
  <si>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</si>
  <si>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</si>
  <si>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</si>
  <si>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</si>
  <si>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</si>
  <si>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</si>
  <si>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</si>
  <si>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</si>
  <si>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</si>
  <si>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</si>
  <si>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</si>
  <si>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</si>
  <si>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</si>
  <si>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</si>
  <si>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</si>
  <si>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</si>
  <si>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</si>
  <si>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</si>
  <si>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</si>
  <si>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</si>
  <si>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</si>
  <si>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</si>
  <si>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</si>
  <si>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</si>
  <si>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</si>
  <si>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</si>
  <si>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</si>
  <si>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</si>
  <si>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</si>
  <si>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</si>
  <si>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</si>
  <si>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</si>
  <si>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</si>
  <si>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</si>
  <si>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</si>
  <si>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</si>
  <si>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</si>
  <si>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</si>
  <si>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</si>
  <si>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</si>
  <si>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</si>
  <si>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</si>
  <si>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</si>
  <si>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</si>
  <si>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</si>
  <si>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</si>
  <si>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</si>
  <si>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</si>
  <si>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</si>
  <si>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</si>
  <si>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</si>
  <si>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</si>
  <si>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</si>
  <si>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</si>
  <si>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</si>
  <si>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</si>
  <si>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</si>
  <si>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</si>
  <si>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</si>
  <si>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</si>
  <si>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</si>
  <si>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</si>
  <si>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</si>
  <si>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</si>
  <si>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</si>
  <si>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</si>
  <si>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</si>
  <si>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</si>
  <si>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</si>
  <si>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</si>
  <si>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</si>
  <si>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</si>
  <si>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</si>
  <si>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</si>
  <si>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</si>
  <si>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</si>
  <si>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</si>
  <si>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</si>
  <si>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</si>
  <si>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</si>
  <si>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</si>
  <si>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</si>
  <si>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</si>
  <si>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</si>
  <si>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</si>
  <si>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</si>
  <si>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</si>
  <si>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</si>
  <si>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</si>
  <si>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</si>
  <si>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</si>
  <si>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</si>
  <si>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</si>
  <si>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</si>
  <si>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</si>
  <si>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</si>
  <si>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</si>
  <si>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</si>
  <si>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</si>
  <si>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</si>
  <si>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</si>
  <si>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</si>
  <si>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</si>
  <si>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</si>
  <si>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</si>
  <si>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</si>
  <si>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</si>
  <si>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</si>
  <si>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</si>
  <si>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</si>
  <si>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</si>
  <si>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</si>
  <si>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</si>
  <si>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</si>
  <si>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</si>
  <si>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</si>
  <si>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</si>
  <si>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</si>
  <si>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</si>
  <si>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</si>
  <si>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</si>
  <si>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</si>
  <si>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</si>
  <si>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</si>
  <si>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</si>
  <si>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</si>
  <si>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</si>
  <si>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</si>
  <si>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</si>
  <si>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</si>
  <si>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</si>
  <si>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</si>
  <si>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</si>
  <si>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</si>
  <si>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</si>
  <si>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</si>
  <si>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</si>
  <si>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</si>
  <si>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</si>
  <si>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</si>
  <si>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</si>
  <si>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</si>
  <si>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</si>
  <si>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</si>
  <si>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</si>
  <si>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</si>
  <si>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</si>
  <si>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</si>
  <si>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</si>
  <si>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</si>
  <si>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</si>
  <si>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</si>
  <si>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</si>
  <si>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</si>
  <si>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</si>
  <si>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</si>
  <si>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</si>
  <si>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</si>
  <si>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</si>
  <si>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</si>
  <si>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</si>
  <si>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</si>
  <si>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</si>
  <si>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</si>
  <si>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</si>
  <si>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</si>
  <si>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</si>
  <si>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</si>
  <si>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</si>
  <si>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</si>
  <si>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</si>
  <si>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</si>
  <si>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</si>
  <si>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</si>
  <si>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</si>
  <si>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</si>
  <si>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</si>
  <si>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</si>
  <si>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</si>
  <si>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</si>
  <si>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</si>
  <si>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</si>
  <si>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</si>
  <si>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</si>
  <si>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</si>
  <si>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</si>
  <si>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</si>
  <si>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</si>
  <si>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</si>
  <si>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</si>
  <si>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</si>
  <si>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</si>
  <si>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</si>
  <si>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</si>
  <si>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</si>
  <si>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</si>
  <si>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</si>
  <si>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</si>
  <si>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</si>
  <si>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</si>
  <si>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</si>
  <si>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</si>
  <si>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</si>
  <si>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</si>
  <si>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</si>
  <si>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</si>
  <si>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</si>
  <si>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</si>
  <si>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</si>
  <si>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</si>
  <si>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</si>
  <si>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</si>
  <si>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</si>
  <si>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</si>
  <si>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</si>
  <si>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</si>
  <si>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</si>
  <si>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</si>
  <si>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</si>
  <si>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</si>
  <si>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</si>
  <si>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</si>
  <si>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</si>
  <si>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</si>
  <si>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</si>
  <si>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</si>
  <si>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</si>
  <si>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</si>
  <si>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</si>
  <si>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</si>
  <si>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</si>
  <si>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</si>
  <si>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</si>
  <si>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</si>
  <si>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</si>
  <si>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</si>
  <si>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</si>
  <si>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</si>
  <si>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</si>
  <si>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</si>
  <si>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</si>
  <si>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</si>
  <si>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</si>
  <si>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</si>
  <si>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</si>
  <si>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</si>
  <si>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</si>
  <si>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</si>
  <si>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</si>
  <si>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</si>
  <si>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</si>
  <si>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</si>
  <si>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</si>
  <si>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</si>
  <si>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</si>
  <si>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</si>
  <si>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</si>
  <si>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</si>
  <si>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</si>
  <si>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</si>
  <si>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</si>
  <si>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</si>
  <si>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</si>
  <si>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</si>
  <si>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</si>
  <si>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</si>
  <si>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</si>
  <si>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</si>
  <si>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</si>
  <si>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</si>
  <si>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</si>
  <si>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</si>
  <si>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</si>
  <si>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</si>
  <si>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</si>
  <si>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</si>
  <si>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</si>
  <si>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</si>
  <si>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</si>
  <si>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</si>
  <si>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</si>
  <si>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</si>
  <si>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</si>
  <si>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</si>
  <si>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</si>
  <si>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</si>
  <si>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</si>
  <si>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</si>
  <si>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</si>
  <si>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</si>
  <si>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</si>
  <si>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</si>
  <si>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</si>
  <si>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</si>
  <si>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</si>
  <si>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</si>
  <si>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</si>
  <si>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</si>
  <si>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</si>
  <si>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</si>
  <si>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</si>
  <si>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</si>
  <si>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</si>
  <si>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</si>
  <si>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</si>
  <si>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</si>
  <si>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</si>
  <si>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</si>
  <si>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</si>
  <si>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</si>
  <si>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</si>
  <si>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</si>
  <si>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</si>
  <si>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</si>
  <si>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</si>
  <si>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</si>
  <si>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</si>
  <si>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</si>
  <si>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</si>
  <si>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</si>
  <si>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</si>
  <si>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</si>
  <si>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</si>
  <si>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</si>
  <si>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</si>
  <si>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</si>
  <si>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</si>
  <si>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</si>
  <si>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</si>
  <si>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</si>
  <si>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</si>
  <si>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</si>
  <si>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</si>
  <si>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</si>
  <si>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</si>
  <si>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</si>
  <si>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</si>
  <si>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</si>
  <si>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</si>
  <si>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</si>
  <si>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</si>
  <si>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</si>
  <si>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</si>
  <si>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</si>
  <si>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</si>
  <si>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</si>
  <si>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</si>
  <si>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</si>
  <si>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</si>
  <si>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</si>
  <si>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</si>
  <si>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</si>
  <si>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</si>
  <si>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</si>
  <si>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</si>
  <si>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</si>
  <si>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</si>
  <si>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</si>
  <si>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</si>
  <si>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</si>
  <si>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</si>
  <si>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</si>
  <si>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</si>
  <si>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</si>
  <si>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</si>
  <si>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</si>
  <si>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</si>
  <si>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</si>
  <si>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</si>
  <si>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</si>
  <si>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</si>
  <si>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</si>
  <si>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</si>
  <si>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</si>
  <si>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</si>
  <si>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</si>
  <si>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</si>
  <si>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</si>
  <si>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</si>
  <si>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</si>
  <si>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</si>
  <si>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</si>
  <si>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</si>
  <si>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</si>
  <si>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</si>
  <si>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</si>
  <si>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</si>
  <si>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</si>
  <si>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</si>
  <si>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</si>
  <si>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</si>
  <si>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</si>
  <si>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</si>
  <si>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</si>
  <si>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</si>
  <si>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</si>
  <si>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</si>
  <si>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</si>
  <si>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</si>
  <si>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</si>
  <si>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</si>
  <si>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</si>
  <si>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</si>
  <si>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</si>
  <si>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</si>
  <si>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</si>
  <si>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</si>
  <si>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</si>
  <si>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</si>
  <si>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</si>
  <si>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</si>
  <si>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</si>
  <si>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</si>
  <si>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</si>
  <si>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</si>
  <si>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</si>
  <si>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</si>
  <si>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</si>
  <si>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</si>
  <si>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</si>
  <si>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</si>
  <si>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</si>
  <si>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</si>
  <si>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</si>
  <si>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</si>
  <si>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</si>
  <si>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</si>
  <si>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</si>
  <si>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</si>
  <si>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</si>
  <si>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</si>
  <si>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</si>
  <si>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</si>
  <si>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</si>
  <si>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</si>
  <si>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</si>
  <si>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</si>
  <si>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</si>
  <si>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</si>
  <si>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</si>
  <si>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</si>
  <si>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</si>
  <si>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</si>
  <si>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</si>
  <si>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</si>
  <si>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</si>
  <si>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</si>
  <si>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</si>
  <si>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</si>
  <si>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</si>
  <si>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</si>
  <si>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</si>
  <si>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</si>
  <si>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</si>
  <si>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</si>
  <si>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</si>
  <si>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</si>
  <si>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</si>
  <si>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</si>
  <si>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</si>
  <si>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</si>
  <si>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</si>
  <si>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</si>
  <si>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</si>
  <si>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</si>
  <si>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</si>
  <si>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</si>
  <si>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</si>
  <si>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</si>
  <si>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</si>
  <si>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</si>
  <si>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</si>
  <si>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</si>
  <si>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</si>
  <si>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</si>
  <si>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</si>
  <si>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</si>
  <si>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</si>
  <si>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</si>
  <si>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</si>
  <si>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</si>
  <si>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</si>
  <si>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</si>
  <si>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</si>
  <si>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</si>
  <si>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</si>
  <si>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</si>
  <si>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</si>
  <si>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</si>
  <si>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</si>
  <si>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</si>
  <si>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</si>
  <si>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</si>
  <si>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</si>
  <si>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</si>
  <si>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</si>
  <si>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</si>
  <si>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</si>
  <si>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</si>
  <si>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</si>
  <si>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</si>
  <si>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</si>
  <si>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</si>
  <si>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</si>
  <si>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</si>
  <si>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</si>
  <si>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</si>
  <si>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</si>
  <si>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</si>
  <si>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</si>
  <si>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</si>
  <si>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</si>
  <si>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</si>
  <si>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</si>
  <si>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</si>
  <si>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</si>
  <si>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</si>
  <si>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</si>
  <si>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</si>
  <si>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</si>
  <si>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</si>
  <si>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</si>
  <si>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</si>
  <si>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</si>
  <si>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</si>
  <si>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</si>
  <si>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</si>
  <si>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</si>
  <si>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</si>
  <si>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</si>
  <si>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</si>
  <si>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</si>
  <si>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</si>
  <si>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</si>
  <si>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</si>
  <si>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</si>
  <si>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</si>
  <si>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</si>
  <si>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</si>
  <si>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</si>
  <si>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</si>
  <si>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</si>
  <si>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</si>
  <si>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</si>
  <si>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</si>
  <si>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</si>
  <si>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</si>
  <si>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</si>
  <si>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</si>
  <si>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</si>
  <si>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</si>
  <si>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</si>
  <si>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</si>
  <si>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</si>
  <si>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</si>
  <si>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</si>
  <si>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</si>
  <si>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</si>
  <si>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</si>
  <si>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</si>
  <si>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</si>
  <si>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</si>
  <si>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</si>
  <si>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</si>
  <si>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</si>
  <si>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</si>
  <si>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</si>
  <si>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</si>
  <si>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</si>
  <si>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</si>
  <si>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</si>
  <si>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</si>
  <si>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</si>
  <si>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</si>
  <si>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</si>
  <si>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</si>
  <si>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</si>
  <si>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</si>
  <si>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</si>
  <si>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</si>
  <si>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</si>
  <si>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</si>
  <si>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</si>
  <si>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</si>
  <si>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</si>
  <si>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</si>
  <si>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</si>
  <si>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</si>
  <si>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</si>
  <si>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</si>
  <si>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</si>
  <si>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</si>
  <si>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</si>
  <si>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</si>
  <si>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</si>
  <si>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</si>
  <si>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</si>
  <si>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</si>
  <si>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</si>
  <si>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</si>
  <si>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</si>
  <si>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</si>
  <si>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</si>
  <si>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</si>
  <si>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</si>
  <si>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</si>
  <si>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</si>
  <si>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</si>
  <si>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</si>
  <si>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</si>
  <si>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</si>
  <si>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</si>
  <si>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</si>
  <si>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</si>
  <si>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</si>
  <si>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</si>
  <si>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</si>
  <si>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</si>
  <si>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</si>
  <si>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</si>
  <si>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</si>
  <si>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</si>
  <si>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</si>
  <si>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</si>
  <si>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</si>
  <si>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</si>
  <si>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</si>
  <si>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</si>
  <si>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</si>
  <si>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</si>
  <si>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</si>
  <si>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</si>
  <si>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</si>
  <si>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</si>
  <si>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</si>
  <si>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</si>
  <si>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</si>
  <si>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</si>
  <si>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</si>
  <si>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</si>
  <si>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</si>
  <si>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</si>
  <si>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</si>
  <si>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</si>
  <si>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</si>
  <si>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</si>
  <si>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</si>
  <si>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</si>
  <si>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</si>
  <si>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</si>
  <si>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</si>
  <si>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</si>
  <si>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</si>
  <si>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</si>
  <si>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</si>
  <si>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</si>
  <si>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</si>
  <si>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</si>
  <si>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</si>
  <si>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</si>
  <si>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</si>
  <si>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</si>
  <si>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</si>
  <si>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</si>
  <si>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</si>
  <si>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</si>
  <si>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</si>
  <si>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</si>
  <si>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</si>
  <si>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</si>
  <si>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</si>
  <si>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</si>
  <si>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</si>
  <si>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</si>
  <si>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</si>
  <si>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</si>
  <si>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</si>
  <si>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</si>
  <si>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</si>
  <si>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</si>
  <si>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</si>
  <si>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</si>
  <si>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</si>
  <si>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</si>
  <si>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</si>
  <si>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</si>
  <si>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</si>
  <si>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</si>
  <si>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</si>
  <si>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</si>
  <si>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</si>
  <si>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</si>
  <si>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</si>
  <si>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</si>
  <si>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</si>
  <si>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</si>
  <si>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</si>
  <si>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</si>
  <si>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</si>
  <si>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</si>
  <si>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</si>
  <si>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</si>
  <si>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</si>
  <si>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</si>
  <si>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</si>
  <si>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</si>
  <si>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</si>
  <si>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</si>
  <si>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</si>
  <si>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</si>
  <si>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</si>
  <si>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</si>
  <si>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</si>
  <si>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</si>
  <si>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</si>
  <si>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</si>
  <si>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</si>
  <si>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</si>
  <si>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</si>
  <si>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</si>
  <si>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</si>
  <si>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</si>
  <si>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</si>
  <si>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</si>
  <si>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</si>
  <si>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</si>
  <si>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</si>
  <si>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</si>
  <si>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</si>
  <si>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</si>
  <si>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</si>
  <si>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</si>
  <si>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</si>
  <si>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</si>
  <si>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</si>
  <si>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</si>
  <si>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</si>
  <si>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</si>
  <si>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</si>
  <si>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</si>
  <si>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</si>
  <si>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</si>
  <si>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</si>
  <si>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</si>
  <si>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</si>
  <si>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</si>
  <si>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</si>
  <si>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</si>
  <si>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</si>
  <si>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</si>
  <si>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</si>
  <si>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</si>
  <si>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</si>
  <si>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</si>
  <si>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</si>
  <si>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</si>
  <si>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</si>
  <si>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</si>
  <si>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</si>
  <si>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</si>
  <si>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</si>
  <si>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</si>
  <si>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</si>
  <si>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</si>
  <si>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</si>
  <si>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</si>
  <si>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</si>
  <si>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</si>
  <si>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</si>
  <si>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</si>
  <si>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</si>
  <si>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</si>
  <si>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</si>
  <si>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</si>
  <si>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</si>
  <si>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</si>
  <si>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</si>
  <si>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</si>
  <si>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</si>
  <si>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</si>
  <si>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</si>
  <si>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</si>
  <si>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</si>
  <si>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</si>
  <si>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</si>
  <si>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</si>
  <si>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</si>
  <si>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</si>
  <si>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</si>
  <si>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</si>
  <si>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</si>
  <si>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</si>
  <si>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</si>
  <si>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</si>
  <si>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</si>
  <si>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</si>
  <si>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</si>
  <si>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</si>
  <si>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</si>
  <si>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</si>
  <si>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</si>
  <si>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</si>
  <si>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</si>
  <si>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</si>
  <si>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</si>
  <si>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</si>
  <si>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</si>
  <si>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</si>
  <si>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</si>
  <si>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</si>
  <si>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</si>
  <si>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</si>
  <si>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</si>
  <si>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</si>
  <si>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</si>
  <si>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</si>
  <si>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</si>
  <si>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</si>
  <si>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</si>
  <si>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</si>
  <si>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</si>
  <si>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</si>
  <si>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</si>
  <si>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</si>
  <si>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</si>
  <si>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</si>
  <si>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</si>
  <si>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</si>
  <si>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</si>
  <si>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</si>
  <si>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</si>
  <si>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</si>
  <si>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</si>
  <si>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</si>
  <si>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</si>
  <si>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</si>
  <si>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</si>
  <si>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</si>
  <si>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</si>
  <si>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</si>
  <si>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</si>
  <si>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</si>
  <si>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</si>
  <si>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</si>
  <si>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</si>
  <si>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</si>
  <si>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</si>
  <si>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</si>
  <si>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</si>
  <si>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</si>
  <si>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</si>
  <si>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</si>
  <si>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</si>
  <si>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</si>
  <si>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</si>
  <si>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</si>
  <si>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</si>
  <si>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</si>
  <si>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</si>
  <si>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</si>
  <si>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</si>
  <si>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</si>
  <si>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</si>
  <si>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</si>
  <si>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</si>
  <si>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</si>
  <si>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</si>
  <si>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</si>
  <si>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</si>
  <si>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</si>
  <si>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</si>
  <si>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</si>
  <si>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</si>
  <si>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</si>
  <si>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</si>
  <si>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</si>
  <si>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</si>
  <si>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</si>
  <si>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</si>
  <si>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</si>
  <si>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</si>
  <si>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</si>
  <si>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</si>
  <si>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</si>
  <si>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</si>
  <si>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</si>
  <si>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</si>
  <si>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</si>
  <si>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</si>
  <si>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</si>
  <si>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</si>
  <si>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</si>
  <si>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</si>
  <si>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</si>
  <si>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</si>
  <si>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</si>
  <si>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</si>
  <si>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</si>
  <si>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</si>
  <si>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</si>
  <si>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</si>
  <si>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</si>
  <si>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</si>
  <si>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</si>
  <si>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</si>
  <si>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</si>
  <si>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</si>
  <si>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</si>
  <si>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</si>
  <si>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</si>
  <si>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</si>
  <si>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</si>
  <si>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</si>
  <si>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</si>
  <si>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</si>
  <si>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</si>
  <si>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</si>
  <si>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</si>
  <si>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</si>
  <si>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</si>
  <si>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</si>
  <si>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</si>
  <si>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</si>
  <si>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</si>
  <si>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</si>
  <si>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</si>
  <si>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</si>
  <si>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</si>
  <si>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</si>
  <si>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</si>
  <si>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</si>
  <si>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</si>
  <si>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</si>
  <si>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</si>
  <si>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</si>
  <si>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</si>
  <si>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</si>
  <si>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</si>
  <si>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</si>
  <si>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</si>
  <si>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</si>
  <si>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</si>
  <si>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</si>
  <si>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</si>
  <si>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</si>
  <si>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</si>
  <si>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</si>
  <si>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</si>
  <si>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</si>
  <si>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</si>
  <si>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</si>
  <si>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</si>
  <si>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</si>
  <si>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</si>
  <si>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</si>
  <si>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</si>
  <si>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</si>
  <si>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</si>
  <si>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</si>
  <si>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</si>
  <si>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</si>
  <si>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</si>
  <si>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</si>
  <si>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</si>
  <si>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</si>
  <si>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</si>
  <si>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</si>
  <si>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</si>
  <si>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</si>
  <si>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</si>
  <si>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</si>
  <si>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</si>
  <si>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</si>
  <si>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</si>
  <si>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</si>
  <si>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</si>
  <si>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</si>
  <si>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</si>
  <si>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</si>
  <si>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</si>
  <si>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</si>
  <si>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</si>
  <si>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</si>
  <si>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</si>
  <si>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</si>
  <si>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</si>
  <si>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</si>
  <si>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</si>
  <si>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</si>
  <si>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</si>
  <si>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</si>
  <si>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</si>
  <si>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</si>
  <si>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</si>
  <si>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</si>
  <si>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</si>
  <si>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</si>
  <si>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</si>
  <si>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</si>
  <si>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</si>
  <si>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</si>
  <si>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</si>
  <si>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</si>
  <si>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</si>
  <si>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</si>
  <si>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</si>
  <si>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</si>
  <si>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</si>
  <si>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</si>
  <si>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</si>
  <si>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</si>
  <si>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</si>
  <si>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</si>
  <si>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</si>
  <si>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</si>
  <si>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</si>
  <si>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</si>
  <si>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</si>
  <si>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</si>
  <si>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</si>
  <si>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</si>
  <si>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</si>
  <si>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</si>
  <si>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</si>
  <si>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</si>
  <si>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</si>
  <si>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</si>
  <si>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</si>
  <si>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</si>
  <si>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</si>
  <si>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</si>
  <si>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</si>
  <si>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</si>
  <si>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</si>
  <si>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</si>
  <si>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</si>
  <si>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</si>
  <si>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</si>
  <si>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</si>
  <si>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</si>
  <si>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</si>
  <si>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</si>
  <si>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</si>
  <si>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</si>
  <si>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</si>
  <si>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</si>
  <si>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</si>
  <si>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</si>
  <si>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</si>
  <si>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</si>
  <si>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</si>
  <si>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</si>
  <si>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</si>
  <si>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</si>
  <si>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</si>
  <si>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</si>
  <si>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</si>
  <si>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</si>
  <si>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</si>
  <si>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</si>
  <si>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</si>
  <si>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</si>
  <si>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</si>
  <si>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</si>
  <si>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</si>
  <si>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</si>
  <si>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</si>
  <si>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</si>
  <si>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</si>
  <si>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</si>
  <si>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</si>
  <si>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</si>
  <si>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</si>
  <si>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</si>
  <si>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</si>
  <si>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</si>
  <si>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</si>
  <si>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</si>
  <si>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</si>
  <si>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</si>
  <si>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</si>
  <si>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</si>
  <si>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</si>
  <si>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</si>
  <si>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</si>
  <si>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</si>
  <si>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</si>
  <si>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</si>
  <si>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</si>
  <si>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</si>
  <si>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</si>
  <si>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</si>
  <si>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</si>
  <si>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</si>
  <si>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</si>
  <si>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</si>
  <si>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</si>
  <si>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</si>
  <si>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</si>
  <si>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</si>
  <si>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</si>
  <si>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</si>
  <si>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</si>
  <si>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</si>
  <si>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</si>
  <si>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</si>
  <si>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</si>
  <si>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</si>
  <si>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</si>
  <si>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</si>
  <si>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</si>
  <si>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</si>
  <si>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</si>
  <si>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</si>
  <si>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</si>
  <si>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</si>
  <si>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</si>
  <si>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</si>
  <si>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</si>
  <si>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</si>
  <si>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</si>
  <si>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</si>
  <si>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</si>
  <si>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</si>
  <si>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</si>
  <si>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</si>
  <si>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</si>
  <si>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</si>
  <si>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</si>
  <si>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</si>
  <si>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</si>
  <si>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</si>
  <si>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</si>
  <si>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</si>
  <si>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</si>
  <si>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</si>
  <si>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</si>
  <si>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</si>
  <si>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</si>
  <si>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</si>
  <si>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</si>
  <si>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</si>
  <si>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</si>
  <si>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</si>
  <si>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</si>
  <si>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</si>
  <si>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</si>
  <si>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</si>
  <si>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</si>
  <si>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</si>
  <si>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</si>
  <si>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</si>
  <si>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</si>
  <si>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</si>
  <si>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</si>
  <si>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</si>
  <si>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</si>
  <si>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</si>
  <si>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</si>
  <si>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</si>
  <si>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</si>
  <si>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</si>
  <si>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</si>
  <si>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</si>
  <si>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</si>
  <si>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</si>
  <si>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</si>
  <si>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</si>
  <si>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</si>
  <si>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</si>
  <si>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</si>
  <si>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</si>
  <si>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</si>
  <si>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</si>
  <si>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</si>
  <si>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</si>
  <si>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</si>
  <si>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</si>
  <si>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</si>
  <si>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</si>
  <si>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</si>
  <si>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</si>
  <si>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</si>
  <si>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</si>
  <si>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</si>
  <si>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</si>
  <si>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</si>
  <si>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</si>
  <si>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</si>
  <si>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</si>
  <si>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</si>
  <si>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</si>
  <si>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</si>
  <si>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</si>
  <si>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</si>
  <si>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</si>
  <si>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</si>
  <si>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</si>
  <si>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</si>
  <si>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</si>
  <si>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</si>
  <si>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</si>
  <si>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</si>
  <si>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</si>
  <si>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</si>
  <si>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</si>
  <si>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</si>
  <si>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</si>
  <si>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</si>
  <si>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</si>
  <si>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</si>
  <si>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</si>
  <si>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</si>
  <si>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</si>
  <si>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</si>
  <si>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</si>
  <si>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</si>
  <si>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</si>
  <si>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</si>
  <si>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</si>
  <si>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</si>
  <si>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</si>
  <si>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</si>
  <si>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</si>
  <si>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</si>
  <si>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</si>
  <si>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</si>
  <si>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</si>
  <si>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</si>
  <si>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</si>
  <si>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</si>
  <si>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</si>
  <si>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</si>
  <si>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</si>
  <si>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</si>
  <si>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</si>
  <si>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</si>
  <si>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</si>
  <si>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</si>
  <si>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</si>
  <si>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</si>
  <si>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</si>
  <si>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</si>
  <si>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</si>
  <si>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</si>
  <si>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</si>
  <si>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</si>
  <si>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</si>
  <si>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</si>
  <si>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</si>
  <si>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</si>
  <si>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</si>
  <si>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</si>
  <si>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</si>
  <si>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</si>
  <si>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</si>
  <si>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</si>
  <si>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</si>
  <si>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</si>
  <si>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</si>
  <si>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</si>
  <si>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</si>
  <si>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</si>
  <si>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</si>
  <si>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</si>
  <si>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</si>
  <si>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</si>
  <si>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</si>
  <si>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</si>
  <si>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</si>
  <si>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</si>
  <si>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</si>
  <si>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</si>
  <si>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</si>
  <si>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</si>
  <si>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</si>
  <si>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</si>
  <si>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</si>
  <si>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</si>
  <si>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</si>
  <si>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</si>
  <si>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</si>
  <si>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</si>
  <si>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</si>
  <si>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</si>
  <si>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</si>
  <si>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</si>
  <si>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</si>
  <si>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</si>
  <si>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</si>
  <si>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</si>
  <si>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</si>
  <si>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</si>
  <si>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</si>
  <si>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</si>
  <si>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</si>
  <si>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</si>
  <si>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</si>
  <si>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</si>
  <si>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</si>
  <si>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</si>
  <si>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</si>
  <si>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</si>
  <si>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</si>
  <si>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</si>
  <si>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</si>
  <si>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</si>
  <si>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</si>
  <si>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</si>
  <si>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</si>
  <si>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</si>
  <si>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</si>
  <si>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</si>
  <si>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</si>
  <si>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</si>
  <si>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</si>
  <si>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</si>
  <si>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</si>
  <si>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</si>
  <si>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</si>
  <si>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</si>
  <si>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</si>
  <si>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</si>
  <si>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</si>
  <si>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</si>
  <si>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</si>
  <si>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</si>
  <si>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</si>
  <si>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</si>
  <si>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</si>
  <si>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</si>
  <si>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</si>
  <si>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</si>
  <si>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</si>
  <si>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</si>
  <si>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</si>
  <si>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</si>
  <si>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</si>
  <si>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</si>
  <si>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</si>
  <si>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</si>
  <si>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</si>
  <si>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</si>
  <si>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</si>
  <si>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</si>
  <si>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</si>
  <si>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</si>
  <si>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</si>
  <si>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</si>
  <si>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</si>
  <si>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</si>
  <si>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</si>
  <si>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</si>
  <si>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</si>
  <si>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</si>
  <si>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</si>
  <si>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</si>
  <si>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</si>
  <si>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</si>
  <si>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</si>
  <si>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</si>
  <si>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</si>
  <si>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</si>
  <si>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</si>
  <si>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</si>
  <si>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</si>
  <si>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</si>
  <si>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</si>
  <si>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</si>
  <si>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</si>
  <si>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</si>
  <si>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</si>
  <si>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</si>
  <si>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</si>
  <si>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</si>
  <si>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</si>
  <si>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</si>
  <si>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</si>
  <si>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</si>
  <si>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</si>
  <si>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</si>
  <si>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</si>
  <si>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</si>
  <si>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</si>
  <si>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</si>
  <si>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</si>
  <si>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</si>
  <si>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</si>
  <si>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</si>
  <si>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</si>
  <si>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</si>
  <si>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</si>
  <si>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</si>
  <si>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</si>
  <si>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</si>
  <si>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</si>
  <si>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</si>
  <si>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</si>
  <si>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</si>
  <si>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</si>
  <si>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</si>
  <si>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</si>
  <si>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</si>
  <si>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</si>
  <si>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</si>
  <si>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</si>
  <si>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</si>
  <si>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</si>
  <si>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</si>
  <si>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</si>
  <si>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</si>
  <si>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</si>
  <si>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</si>
  <si>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</si>
  <si>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</si>
  <si>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</si>
  <si>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</si>
  <si>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</si>
  <si>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</si>
  <si>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</si>
  <si>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</si>
  <si>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</si>
  <si>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</si>
  <si>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</si>
  <si>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</si>
  <si>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</si>
  <si>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</si>
  <si>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</si>
  <si>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</si>
  <si>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</si>
  <si>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</si>
  <si>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</si>
  <si>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</si>
  <si>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</si>
  <si>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</si>
  <si>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</si>
  <si>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</si>
  <si>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</si>
  <si>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</si>
  <si>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</si>
  <si>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</si>
  <si>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</si>
  <si>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</si>
  <si>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</si>
  <si>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</si>
  <si>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</si>
  <si>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</si>
  <si>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</si>
  <si>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</si>
  <si>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</si>
  <si>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</si>
  <si>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</si>
  <si>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</si>
  <si>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</si>
  <si>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</si>
  <si>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</si>
  <si>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</si>
  <si>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</si>
  <si>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</si>
  <si>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</si>
  <si>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</si>
  <si>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</si>
  <si>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</si>
  <si>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</si>
  <si>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</si>
  <si>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</si>
  <si>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</si>
  <si>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</si>
  <si>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</si>
  <si>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</si>
  <si>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</si>
  <si>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</si>
  <si>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</si>
  <si>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</si>
  <si>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</si>
  <si>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</si>
  <si>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</si>
  <si>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</si>
  <si>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</si>
  <si>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</si>
  <si>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</si>
  <si>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</si>
  <si>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</si>
  <si>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</si>
  <si>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</si>
  <si>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</si>
  <si>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</si>
  <si>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</si>
  <si>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</si>
  <si>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</si>
  <si>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</si>
  <si>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</si>
  <si>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</si>
  <si>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</si>
  <si>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</si>
  <si>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</si>
  <si>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</si>
  <si>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</si>
  <si>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</si>
  <si>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</si>
  <si>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</si>
  <si>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</si>
  <si>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</si>
  <si>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</si>
  <si>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</si>
  <si>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</si>
  <si>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</si>
  <si>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</si>
  <si>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</si>
  <si>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</si>
  <si>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</si>
  <si>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</si>
  <si>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</si>
  <si>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</si>
  <si>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</si>
  <si>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</si>
  <si>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</si>
  <si>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</si>
  <si>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</si>
  <si>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</si>
  <si>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</si>
  <si>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</si>
  <si>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</si>
  <si>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</si>
  <si>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</si>
  <si>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</si>
  <si>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</si>
  <si>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</si>
  <si>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</si>
  <si>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</si>
  <si>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</si>
  <si>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</si>
  <si>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</si>
  <si>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</si>
  <si>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</si>
  <si>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</si>
  <si>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</si>
  <si>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</si>
  <si>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</si>
  <si>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</si>
  <si>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</si>
  <si>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</si>
  <si>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</si>
  <si>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</si>
  <si>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</si>
  <si>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</si>
  <si>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</si>
  <si>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</si>
  <si>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</si>
  <si>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</si>
  <si>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</si>
  <si>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</si>
  <si>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</si>
  <si>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</si>
  <si>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</si>
  <si>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</si>
  <si>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</si>
  <si>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</si>
  <si>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</si>
  <si>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</si>
  <si>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</si>
  <si>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</si>
  <si>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</si>
  <si>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</si>
  <si>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</si>
  <si>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</si>
  <si>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</si>
  <si>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</si>
  <si>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</si>
  <si>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</si>
  <si>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</si>
  <si>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</si>
  <si>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</si>
  <si>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</si>
  <si>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</si>
  <si>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</si>
  <si>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</si>
  <si>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</si>
  <si>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</si>
  <si>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</si>
  <si>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</si>
  <si>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</si>
  <si>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</si>
  <si>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</si>
  <si>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</si>
  <si>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</si>
  <si>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</si>
  <si>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</si>
  <si>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</si>
  <si>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</si>
  <si>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</si>
  <si>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</si>
  <si>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</si>
  <si>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</si>
  <si>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</si>
  <si>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</si>
  <si>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</si>
  <si>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</si>
  <si>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</si>
  <si>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</si>
  <si>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</si>
  <si>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</si>
  <si>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</si>
  <si>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</si>
  <si>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</si>
  <si>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</si>
  <si>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</si>
  <si>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</si>
  <si>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</si>
  <si>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</si>
  <si>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</si>
  <si>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</si>
  <si>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</si>
  <si>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</si>
  <si>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</si>
  <si>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</si>
  <si>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</si>
  <si>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</si>
  <si>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</si>
  <si>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</si>
  <si>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</si>
  <si>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</si>
  <si>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</si>
  <si>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</si>
  <si>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</si>
  <si>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</si>
  <si>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</si>
  <si>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</si>
  <si>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</si>
  <si>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</si>
  <si>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</si>
  <si>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</si>
  <si>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</si>
  <si>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</si>
  <si>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</si>
  <si>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</si>
  <si>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</si>
  <si>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</si>
  <si>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</si>
  <si>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</si>
  <si>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</si>
  <si>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</si>
  <si>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</si>
  <si>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</si>
  <si>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</si>
  <si>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</si>
  <si>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</si>
  <si>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</si>
  <si>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</si>
  <si>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</si>
  <si>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</si>
  <si>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</si>
  <si>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</si>
  <si>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</si>
  <si>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</si>
  <si>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</si>
  <si>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</si>
  <si>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</si>
  <si>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</si>
  <si>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</si>
  <si>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</si>
  <si>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</si>
  <si>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</si>
  <si>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</si>
  <si>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</si>
  <si>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</si>
  <si>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</si>
  <si>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</si>
  <si>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</si>
  <si>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</si>
  <si>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</si>
  <si>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</si>
  <si>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</si>
  <si>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</si>
  <si>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</si>
  <si>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</si>
  <si>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</si>
  <si>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</si>
  <si>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</si>
  <si>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</si>
  <si>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</si>
  <si>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</si>
  <si>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</si>
  <si>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</si>
  <si>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</si>
  <si>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</si>
  <si>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</si>
  <si>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</si>
  <si>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</si>
  <si>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</si>
  <si>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</si>
  <si>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</si>
  <si>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</si>
  <si>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</si>
  <si>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</si>
  <si>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</si>
  <si>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</si>
  <si>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</si>
  <si>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</si>
  <si>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</si>
  <si>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</si>
  <si>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</si>
  <si>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</si>
  <si>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</si>
  <si>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</si>
  <si>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</si>
  <si>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</si>
  <si>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</si>
  <si>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</si>
  <si>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</si>
  <si>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</si>
  <si>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</si>
  <si>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</si>
  <si>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</si>
  <si>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</si>
  <si>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</si>
  <si>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</si>
  <si>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</si>
  <si>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</si>
  <si>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</si>
  <si>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</si>
  <si>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</si>
  <si>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</si>
  <si>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</si>
  <si>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</si>
  <si>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</si>
  <si>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</si>
  <si>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</si>
  <si>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</si>
  <si>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</si>
  <si>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</si>
  <si>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</si>
  <si>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</si>
  <si>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</si>
  <si>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</si>
  <si>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</si>
  <si>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</si>
  <si>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</si>
  <si>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</si>
  <si>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</si>
  <si>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</si>
  <si>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</si>
  <si>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</si>
  <si>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</si>
  <si>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</si>
  <si>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</si>
  <si>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</si>
  <si>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</si>
  <si>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</si>
  <si>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</si>
  <si>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</si>
  <si>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</si>
  <si>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</si>
  <si>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</si>
  <si>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</si>
  <si>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</si>
  <si>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</si>
  <si>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</si>
  <si>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</si>
  <si>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</si>
  <si>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</si>
  <si>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</si>
  <si>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</si>
  <si>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</si>
  <si>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</si>
  <si>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</si>
  <si>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</si>
  <si>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</si>
  <si>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</si>
  <si>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</si>
  <si>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</si>
  <si>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</si>
  <si>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</si>
  <si>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</si>
  <si>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</si>
  <si>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</si>
  <si>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</si>
  <si>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</si>
  <si>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</si>
  <si>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</si>
  <si>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</si>
  <si>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</si>
  <si>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</si>
  <si>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</si>
  <si>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</si>
  <si>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</si>
  <si>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</si>
  <si>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</si>
  <si>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</si>
  <si>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</si>
  <si>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</si>
  <si>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</si>
  <si>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</si>
  <si>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</si>
  <si>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</si>
  <si>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</si>
  <si>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</si>
  <si>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</si>
  <si>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</si>
  <si>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</si>
  <si>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</si>
  <si>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</si>
  <si>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</si>
  <si>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</si>
  <si>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</si>
  <si>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</si>
  <si>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</si>
  <si>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</si>
  <si>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</si>
  <si>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</si>
  <si>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</si>
  <si>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</si>
  <si>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</si>
  <si>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</si>
  <si>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</si>
  <si>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</si>
  <si>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</si>
  <si>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</si>
  <si>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</si>
  <si>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</si>
  <si>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</si>
  <si>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</si>
  <si>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</si>
  <si>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</si>
  <si>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</si>
  <si>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</si>
  <si>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</si>
  <si>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</si>
  <si>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</si>
  <si>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</si>
  <si>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</si>
  <si>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</si>
  <si>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</si>
  <si>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</si>
  <si>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</si>
  <si>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</si>
  <si>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</si>
  <si>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</si>
  <si>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</si>
  <si>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</si>
  <si>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</si>
  <si>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</si>
  <si>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</si>
  <si>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</si>
  <si>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</si>
  <si>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</si>
  <si>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</si>
  <si>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</si>
  <si>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</si>
  <si>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</si>
  <si>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</si>
  <si>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</si>
  <si>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</si>
  <si>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</si>
  <si>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</si>
  <si>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</si>
  <si>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</si>
  <si>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</si>
  <si>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</si>
  <si>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</si>
  <si>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</si>
  <si>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</si>
  <si>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</si>
  <si>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</si>
  <si>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</si>
  <si>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</si>
  <si>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</si>
  <si>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</si>
  <si>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</si>
  <si>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</si>
  <si>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</si>
  <si>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</si>
  <si>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</si>
  <si>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</si>
  <si>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</si>
  <si>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</si>
  <si>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</si>
  <si>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</si>
  <si>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</si>
  <si>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</si>
  <si>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</si>
  <si>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</si>
  <si>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</si>
  <si>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</si>
  <si>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</si>
  <si>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</si>
  <si>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</si>
  <si>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</si>
  <si>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</si>
  <si>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</si>
  <si>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</si>
  <si>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</si>
  <si>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</si>
  <si>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</si>
  <si>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</si>
  <si>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</si>
  <si>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</si>
  <si>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</si>
  <si>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</si>
  <si>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</si>
  <si>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</si>
  <si>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</si>
  <si>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</si>
  <si>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</si>
  <si>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</si>
  <si>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</si>
  <si>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</si>
  <si>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</si>
  <si>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</si>
  <si>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</si>
  <si>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</si>
  <si>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</si>
  <si>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</si>
  <si>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</si>
  <si>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</si>
  <si>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</si>
  <si>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</si>
  <si>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</si>
  <si>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</si>
  <si>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</si>
  <si>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</si>
  <si>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</si>
  <si>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</si>
  <si>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</si>
  <si>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</si>
  <si>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</si>
  <si>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</si>
  <si>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</si>
  <si>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</si>
  <si>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</si>
  <si>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</si>
  <si>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</si>
  <si>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</si>
  <si>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</si>
  <si>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</si>
  <si>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</si>
  <si>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</si>
  <si>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</si>
  <si>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</si>
  <si>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</si>
  <si>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</si>
  <si>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</si>
  <si>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</si>
  <si>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</si>
  <si>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</si>
  <si>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</si>
  <si>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</si>
  <si>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</si>
  <si>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</si>
  <si>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</si>
  <si>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</si>
  <si>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</si>
  <si>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</si>
  <si>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</si>
  <si>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</si>
  <si>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</si>
  <si>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</si>
  <si>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</si>
  <si>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</si>
  <si>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</si>
  <si>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</si>
  <si>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</si>
  <si>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</si>
  <si>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</si>
  <si>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</si>
  <si>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</si>
  <si>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</si>
  <si>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</si>
  <si>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</si>
  <si>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</si>
  <si>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</si>
  <si>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</si>
  <si>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</si>
  <si>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</si>
  <si>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</si>
  <si>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</si>
  <si>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</si>
  <si>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</si>
  <si>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</si>
  <si>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</si>
  <si>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</si>
  <si>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</si>
  <si>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</si>
  <si>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</si>
  <si>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</si>
  <si>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</si>
  <si>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</si>
  <si>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</si>
  <si>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</si>
  <si>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</si>
  <si>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</si>
  <si>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</si>
  <si>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</si>
  <si>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</si>
  <si>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</si>
  <si>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</si>
  <si>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</si>
  <si>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</si>
  <si>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</si>
  <si>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</si>
  <si>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</si>
  <si>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</si>
  <si>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</si>
  <si>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</si>
  <si>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</si>
  <si>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</si>
  <si>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</si>
  <si>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</si>
  <si>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</si>
  <si>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</si>
  <si>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</si>
  <si>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</si>
  <si>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</si>
  <si>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</si>
  <si>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</si>
  <si>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</si>
  <si>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</si>
  <si>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</si>
  <si>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</si>
  <si>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</si>
  <si>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</si>
  <si>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</si>
  <si>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</si>
  <si>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</si>
  <si>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</si>
  <si>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</si>
  <si>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</si>
  <si>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</si>
  <si>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</si>
  <si>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</si>
  <si>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</si>
  <si>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</si>
  <si>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</si>
  <si>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</si>
  <si>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</si>
  <si>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</si>
  <si>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</si>
  <si>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</si>
  <si>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</si>
  <si>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</si>
  <si>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</si>
  <si>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</si>
  <si>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</si>
  <si>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</si>
  <si>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</si>
  <si>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</si>
  <si>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</si>
  <si>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</si>
  <si>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</si>
  <si>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</si>
  <si>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</si>
  <si>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</si>
  <si>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</si>
  <si>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</si>
  <si>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</si>
  <si>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</si>
  <si>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</si>
  <si>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</si>
  <si>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</si>
  <si>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</si>
  <si>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</si>
  <si>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</si>
  <si>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</si>
  <si>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</si>
  <si>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</si>
  <si>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</si>
  <si>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</si>
  <si>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</si>
  <si>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</si>
  <si>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</si>
  <si>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</si>
  <si>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</si>
  <si>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</si>
  <si>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</si>
  <si>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</si>
  <si>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</si>
  <si>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</si>
  <si>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</si>
  <si>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</si>
  <si>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</si>
  <si>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</si>
  <si>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</si>
  <si>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</si>
  <si>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</si>
  <si>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</si>
  <si>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</si>
  <si>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</si>
  <si>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</si>
  <si>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</si>
  <si>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</si>
  <si>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</si>
  <si>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</si>
  <si>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</si>
  <si>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</si>
  <si>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</si>
  <si>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</si>
  <si>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</si>
  <si>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</si>
  <si>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</si>
  <si>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</si>
  <si>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</si>
  <si>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</si>
  <si>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</si>
  <si>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</si>
  <si>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</si>
  <si>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</si>
  <si>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</si>
  <si>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</si>
  <si>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</si>
  <si>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</si>
  <si>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</si>
  <si>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</si>
  <si>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</si>
  <si>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</si>
  <si>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</si>
  <si>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</si>
  <si>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</si>
  <si>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</si>
  <si>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</si>
  <si>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</si>
  <si>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</si>
  <si>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</si>
  <si>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</si>
  <si>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</si>
  <si>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</si>
  <si>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</si>
  <si>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</si>
  <si>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</si>
  <si>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</si>
  <si>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</si>
  <si>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</si>
  <si>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</si>
  <si>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</si>
  <si>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</si>
  <si>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</si>
  <si>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</si>
  <si>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</si>
  <si>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</si>
  <si>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</si>
  <si>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</si>
  <si>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</si>
  <si>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</si>
  <si>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</si>
  <si>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</si>
  <si>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</si>
  <si>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</si>
  <si>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</si>
  <si>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</si>
  <si>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</si>
  <si>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</si>
  <si>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</si>
  <si>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</si>
  <si>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</si>
  <si>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</si>
  <si>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</si>
  <si>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</si>
  <si>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</si>
  <si>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</si>
  <si>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</si>
  <si>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</si>
  <si>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</si>
  <si>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</si>
  <si>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</si>
  <si>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</si>
  <si>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</si>
  <si>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</si>
  <si>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</si>
  <si>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</si>
  <si>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</si>
  <si>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</si>
  <si>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</si>
  <si>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</si>
  <si>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</si>
  <si>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</si>
  <si>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</si>
  <si>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</si>
  <si>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</si>
  <si>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</si>
  <si>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</si>
  <si>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</si>
  <si>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</si>
  <si>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</si>
  <si>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</si>
  <si>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</si>
  <si>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</si>
  <si>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</si>
  <si>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</si>
  <si>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</si>
  <si>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</si>
  <si>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</si>
  <si>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</si>
  <si>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</si>
  <si>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</si>
  <si>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</si>
  <si>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</si>
  <si>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</si>
  <si>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</si>
  <si>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</si>
  <si>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</si>
  <si>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</si>
  <si>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</si>
  <si>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</si>
  <si>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</si>
  <si>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</si>
  <si>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</si>
  <si>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</si>
  <si>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</si>
  <si>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</si>
  <si>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</si>
  <si>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</si>
  <si>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</si>
  <si>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</si>
  <si>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</si>
  <si>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</si>
  <si>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</si>
  <si>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</si>
  <si>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</si>
  <si>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</si>
  <si>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</si>
  <si>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</si>
  <si>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</si>
  <si>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</si>
  <si>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</si>
  <si>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</si>
  <si>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</si>
  <si>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</si>
  <si>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</si>
  <si>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</si>
  <si>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</si>
  <si>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</si>
  <si>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</si>
  <si>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</si>
  <si>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</si>
  <si>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</si>
  <si>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</si>
  <si>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</si>
  <si>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</si>
  <si>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</si>
  <si>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</si>
  <si>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</si>
  <si>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</si>
  <si>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</si>
  <si>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</si>
  <si>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</si>
  <si>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</si>
  <si>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</si>
  <si>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</si>
  <si>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</si>
  <si>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</si>
  <si>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</si>
  <si>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</si>
  <si>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</si>
  <si>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</si>
  <si>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</si>
  <si>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</si>
  <si>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</si>
  <si>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</si>
  <si>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</si>
  <si>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</si>
  <si>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</si>
  <si>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</si>
  <si>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</si>
  <si>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</si>
  <si>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</si>
  <si>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</si>
  <si>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</si>
  <si>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</si>
  <si>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</si>
  <si>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</si>
  <si>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</si>
  <si>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</si>
  <si>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</si>
  <si>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</si>
  <si>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</si>
  <si>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</si>
  <si>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</si>
  <si>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</si>
  <si>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</si>
  <si>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</si>
  <si>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</si>
  <si>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</si>
  <si>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</si>
  <si>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</si>
  <si>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</si>
  <si>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</si>
  <si>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</si>
  <si>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</si>
  <si>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</si>
  <si>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</si>
  <si>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</si>
  <si>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</si>
  <si>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</si>
  <si>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</si>
  <si>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</si>
  <si>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</si>
  <si>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</si>
  <si>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</si>
  <si>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</si>
  <si>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</si>
  <si>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</si>
  <si>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</si>
  <si>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</si>
  <si>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</si>
  <si>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</si>
  <si>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</si>
  <si>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</si>
  <si>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</si>
  <si>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</si>
  <si>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</si>
  <si>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</si>
  <si>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</si>
  <si>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</si>
  <si>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</si>
  <si>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</si>
  <si>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</si>
  <si>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</si>
  <si>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</si>
  <si>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</si>
  <si>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</si>
  <si>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</si>
  <si>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</si>
  <si>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</si>
  <si>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</si>
  <si>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</si>
  <si>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</si>
  <si>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</si>
  <si>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</si>
  <si>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</si>
  <si>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</si>
  <si>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</si>
  <si>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</si>
  <si>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</si>
  <si>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</si>
  <si>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</si>
  <si>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</si>
  <si>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</si>
  <si>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</si>
  <si>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</si>
  <si>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</si>
  <si>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</si>
  <si>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</si>
  <si>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</si>
  <si>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</si>
  <si>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</si>
  <si>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</si>
  <si>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</si>
  <si>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</si>
  <si>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</si>
  <si>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</si>
  <si>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</si>
  <si>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</si>
  <si>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</si>
  <si>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</si>
  <si>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</si>
  <si>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</si>
  <si>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</si>
  <si>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</si>
  <si>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</si>
  <si>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</si>
  <si>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</si>
  <si>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</si>
  <si>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</si>
  <si>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</si>
  <si>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</si>
  <si>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</si>
  <si>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</si>
  <si>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</si>
  <si>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</si>
  <si>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</si>
  <si>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</si>
  <si>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</si>
  <si>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</si>
  <si>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</si>
  <si>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</si>
  <si>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</si>
  <si>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</si>
  <si>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</si>
  <si>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</si>
  <si>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</si>
  <si>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</si>
  <si>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</si>
  <si>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</si>
  <si>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</si>
  <si>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</si>
  <si>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</si>
  <si>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</si>
  <si>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</si>
  <si>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</si>
  <si>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</si>
  <si>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</si>
  <si>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</si>
  <si>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</si>
  <si>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</si>
  <si>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</si>
  <si>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</si>
  <si>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</si>
  <si>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</si>
  <si>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</si>
  <si>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</si>
  <si>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</si>
  <si>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</si>
  <si>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</si>
  <si>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</si>
  <si>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</si>
  <si>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</si>
  <si>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</si>
  <si>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</si>
  <si>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</si>
  <si>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</si>
  <si>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</si>
  <si>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</si>
  <si>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</si>
  <si>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</si>
  <si>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</si>
  <si>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</si>
  <si>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</si>
  <si>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</si>
  <si>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</si>
  <si>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</si>
  <si>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</si>
  <si>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</si>
  <si>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</si>
  <si>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</si>
  <si>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</si>
  <si>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</si>
  <si>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</si>
  <si>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</si>
  <si>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</si>
  <si>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</si>
  <si>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</si>
  <si>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</si>
  <si>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</si>
  <si>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</si>
  <si>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</si>
  <si>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</si>
  <si>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</si>
  <si>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</si>
  <si>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</si>
  <si>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</si>
  <si>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</si>
  <si>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</si>
  <si>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</si>
  <si>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</si>
  <si>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</si>
  <si>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</si>
  <si>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</si>
  <si>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</si>
  <si>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</si>
  <si>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</si>
  <si>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</si>
  <si>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</si>
  <si>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</si>
  <si>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</si>
  <si>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</si>
  <si>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</si>
  <si>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</si>
  <si>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</si>
  <si>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</si>
  <si>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</si>
  <si>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</si>
  <si>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</si>
  <si>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</si>
  <si>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</si>
  <si>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</si>
  <si>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</si>
  <si>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</si>
  <si>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</si>
  <si>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</si>
  <si>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</si>
  <si>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</si>
  <si>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</si>
  <si>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</si>
  <si>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</si>
  <si>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</si>
  <si>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</si>
  <si>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</si>
  <si>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</si>
  <si>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</si>
  <si>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</si>
  <si>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</si>
  <si>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</si>
  <si>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</si>
  <si>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</si>
  <si>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</si>
  <si>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</si>
  <si>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</si>
  <si>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</si>
  <si>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</si>
  <si>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</si>
  <si>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</si>
  <si>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</si>
  <si>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</si>
  <si>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</si>
  <si>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</si>
  <si>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</si>
  <si>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</si>
  <si>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</si>
  <si>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</si>
  <si>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</si>
  <si>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</si>
  <si>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</si>
  <si>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</si>
  <si>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</si>
  <si>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</si>
  <si>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</si>
  <si>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</si>
  <si>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</si>
  <si>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</si>
  <si>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</si>
  <si>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</si>
  <si>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</si>
  <si>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</si>
  <si>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</si>
  <si>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</si>
  <si>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</si>
  <si>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</si>
  <si>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</si>
  <si>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</si>
  <si>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</si>
  <si>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</si>
  <si>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</si>
  <si>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</si>
  <si>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</si>
  <si>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</si>
  <si>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</si>
  <si>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</si>
  <si>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</si>
  <si>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</si>
  <si>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</si>
  <si>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</si>
  <si>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</si>
  <si>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</si>
  <si>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</si>
  <si>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</si>
  <si>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</si>
  <si>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</si>
  <si>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</si>
  <si>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</si>
  <si>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</si>
  <si>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</si>
  <si>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</si>
  <si>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</si>
  <si>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</si>
  <si>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</si>
  <si>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</si>
  <si>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</si>
  <si>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</si>
  <si>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</si>
  <si>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</si>
  <si>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</si>
  <si>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</si>
  <si>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</si>
  <si>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</si>
  <si>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</si>
  <si>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</si>
  <si>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</si>
  <si>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</si>
  <si>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</si>
  <si>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</si>
  <si>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</si>
  <si>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</si>
  <si>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</si>
  <si>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</si>
  <si>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</si>
  <si>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</si>
  <si>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</si>
  <si>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</si>
  <si>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</si>
  <si>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</si>
  <si>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</si>
  <si>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</si>
  <si>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</si>
  <si>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</si>
  <si>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</si>
  <si>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</si>
  <si>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</si>
  <si>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</si>
  <si>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</si>
  <si>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</si>
  <si>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</si>
  <si>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</si>
  <si>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</si>
  <si>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</si>
  <si>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</si>
  <si>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</si>
  <si>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</si>
  <si>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</si>
  <si>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</si>
  <si>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</si>
  <si>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</si>
  <si>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</si>
  <si>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</si>
  <si>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</si>
  <si>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</si>
  <si>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</si>
  <si>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</si>
  <si>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</si>
  <si>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</si>
  <si>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</si>
  <si>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</si>
  <si>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</si>
  <si>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</si>
  <si>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</si>
  <si>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</si>
  <si>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</si>
  <si>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</si>
  <si>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</si>
  <si>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</si>
  <si>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</si>
  <si>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</si>
  <si>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</si>
  <si>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</si>
  <si>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</si>
  <si>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</si>
  <si>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</si>
  <si>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</si>
  <si>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</si>
  <si>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</si>
  <si>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</si>
  <si>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</si>
  <si>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</si>
  <si>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</si>
  <si>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</si>
  <si>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</si>
  <si>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</si>
  <si>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</si>
  <si>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</si>
  <si>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</si>
  <si>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</si>
  <si>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</si>
  <si>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</si>
  <si>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</si>
  <si>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</si>
  <si>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</si>
  <si>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</si>
  <si>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</si>
  <si>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</si>
  <si>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</si>
  <si>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</si>
  <si>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</si>
  <si>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</si>
  <si>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</si>
  <si>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</si>
  <si>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</si>
  <si>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</si>
  <si>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</si>
  <si>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</si>
  <si>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</si>
  <si>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</si>
  <si>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</si>
  <si>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</si>
  <si>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</si>
  <si>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</si>
  <si>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</si>
  <si>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</si>
  <si>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</si>
  <si>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</si>
  <si>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</si>
  <si>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</si>
  <si>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</si>
  <si>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</si>
  <si>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</si>
  <si>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</si>
  <si>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</si>
  <si>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</si>
  <si>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</si>
  <si>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</si>
  <si>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</si>
  <si>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</si>
  <si>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</si>
  <si>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</si>
  <si>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</si>
  <si>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</si>
  <si>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</si>
  <si>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</si>
  <si>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</si>
  <si>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</si>
  <si>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</si>
  <si>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</si>
  <si>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</si>
  <si>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</si>
  <si>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</si>
  <si>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</si>
  <si>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</si>
  <si>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</si>
  <si>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</si>
  <si>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</si>
  <si>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</si>
  <si>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</si>
  <si>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</si>
  <si>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</si>
  <si>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</si>
  <si>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</si>
  <si>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</si>
  <si>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</si>
  <si>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</si>
  <si>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</si>
  <si>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</si>
  <si>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</si>
  <si>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</si>
  <si>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</si>
  <si>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</si>
  <si>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</si>
  <si>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</si>
  <si>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</si>
  <si>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</si>
  <si>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</si>
  <si>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</si>
  <si>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</si>
  <si>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</si>
  <si>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</si>
  <si>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</si>
  <si>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</si>
  <si>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</si>
  <si>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</si>
  <si>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</si>
  <si>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</si>
  <si>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</si>
  <si>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</si>
  <si>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</si>
  <si>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</si>
  <si>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</si>
  <si>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</si>
  <si>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</si>
  <si>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</si>
  <si>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</si>
  <si>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</si>
  <si>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</si>
  <si>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</si>
  <si>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</si>
  <si>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</si>
  <si>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</si>
  <si>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</si>
  <si>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</si>
  <si>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</si>
  <si>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</si>
  <si>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</si>
  <si>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</si>
  <si>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</si>
  <si>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</si>
  <si>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</si>
  <si>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</si>
  <si>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</si>
  <si>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</si>
  <si>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</si>
  <si>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</si>
  <si>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</si>
  <si>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</si>
  <si>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</si>
  <si>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</si>
  <si>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</si>
  <si>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</si>
  <si>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</si>
  <si>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</si>
  <si>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</si>
  <si>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</si>
  <si>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</si>
  <si>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</si>
  <si>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</si>
  <si>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</si>
  <si>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</si>
  <si>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</si>
  <si>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</si>
  <si>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</si>
  <si>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</si>
  <si>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</si>
  <si>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</si>
  <si>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</si>
  <si>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</si>
  <si>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</si>
  <si>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</si>
  <si>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</si>
  <si>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</si>
  <si>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</si>
  <si>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</si>
  <si>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</si>
  <si>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</si>
  <si>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</si>
  <si>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</si>
  <si>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</si>
  <si>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</si>
  <si>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</si>
  <si>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</si>
  <si>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</si>
  <si>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</si>
  <si>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</si>
  <si>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</si>
  <si>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</si>
  <si>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</si>
  <si>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</si>
  <si>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</si>
  <si>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</si>
  <si>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</si>
  <si>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</si>
  <si>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</si>
  <si>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</si>
  <si>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</si>
  <si>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</si>
  <si>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</si>
  <si>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</si>
  <si>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</si>
  <si>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</si>
  <si>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</si>
  <si>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</si>
  <si>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</si>
  <si>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</si>
  <si>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</si>
  <si>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</si>
  <si>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</si>
  <si>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</si>
  <si>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</si>
  <si>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</si>
  <si>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</si>
  <si>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</si>
  <si>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</si>
  <si>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</si>
  <si>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</si>
  <si>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</si>
  <si>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</si>
  <si>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</si>
  <si>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</si>
  <si>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</si>
  <si>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</si>
  <si>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</si>
  <si>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</si>
  <si>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</si>
  <si>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</si>
  <si>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</si>
  <si>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</si>
  <si>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</si>
  <si>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</si>
  <si>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</si>
  <si>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</si>
  <si>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</si>
  <si>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</si>
  <si>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</si>
  <si>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</si>
  <si>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</si>
  <si>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</si>
  <si>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</si>
  <si>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</si>
  <si>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</si>
  <si>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</si>
  <si>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</si>
  <si>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</si>
  <si>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</si>
  <si>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</si>
  <si>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</si>
  <si>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</si>
  <si>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</si>
  <si>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</si>
  <si>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</si>
  <si>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</si>
  <si>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</si>
  <si>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</si>
  <si>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</si>
  <si>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</si>
  <si>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</si>
  <si>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</si>
  <si>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</si>
  <si>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</si>
  <si>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</si>
  <si>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</si>
  <si>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</si>
  <si>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</si>
  <si>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</si>
  <si>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</si>
  <si>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</si>
  <si>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</si>
  <si>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</si>
  <si>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</si>
  <si>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</si>
  <si>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</si>
  <si>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</si>
  <si>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</si>
  <si>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</si>
  <si>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</si>
  <si>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</si>
  <si>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</si>
  <si>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</si>
  <si>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</si>
  <si>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</si>
  <si>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</si>
  <si>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</si>
  <si>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</si>
  <si>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</si>
  <si>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</si>
  <si>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</si>
  <si>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</si>
  <si>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</si>
  <si>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</si>
  <si>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</si>
  <si>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</si>
  <si>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</si>
  <si>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</si>
  <si>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</si>
  <si>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</si>
  <si>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</si>
  <si>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</si>
  <si>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</si>
  <si>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</si>
  <si>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</si>
  <si>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</si>
  <si>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</si>
  <si>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</si>
  <si>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</si>
  <si>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</si>
  <si>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</si>
  <si>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</si>
  <si>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</si>
  <si>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</si>
  <si>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</si>
  <si>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</si>
  <si>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</si>
  <si>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</si>
  <si>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</si>
  <si>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</si>
  <si>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</si>
  <si>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</si>
  <si>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</si>
  <si>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</si>
  <si>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</si>
  <si>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</si>
  <si>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</si>
  <si>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</si>
  <si>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</si>
  <si>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</si>
  <si>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</si>
  <si>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</si>
  <si>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</si>
  <si>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</si>
  <si>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</si>
  <si>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</si>
  <si>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</si>
  <si>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</si>
  <si>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</si>
  <si>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</si>
  <si>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</si>
  <si>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</si>
  <si>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</si>
  <si>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</si>
  <si>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</si>
  <si>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</si>
  <si>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</si>
  <si>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</si>
  <si>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</si>
  <si>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</si>
  <si>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</si>
  <si>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</si>
  <si>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</si>
  <si>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</si>
  <si>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</si>
  <si>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</si>
  <si>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</si>
  <si>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</si>
  <si>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</si>
  <si>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</si>
  <si>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</si>
  <si>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</si>
  <si>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</si>
  <si>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</si>
  <si>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</si>
  <si>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</si>
  <si>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</si>
  <si>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</si>
  <si>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</si>
  <si>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</si>
  <si>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</si>
  <si>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</si>
  <si>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</si>
  <si>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</si>
  <si>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</si>
  <si>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</si>
  <si>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</si>
  <si>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</si>
  <si>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</si>
  <si>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</si>
  <si>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</si>
  <si>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</si>
  <si>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</si>
  <si>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</si>
  <si>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</si>
  <si>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</si>
  <si>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</si>
  <si>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</si>
  <si>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</si>
  <si>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</si>
  <si>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</si>
  <si>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</si>
  <si>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</si>
  <si>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</si>
  <si>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</si>
  <si>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</si>
  <si>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</si>
  <si>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</si>
  <si>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</si>
  <si>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</si>
  <si>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</si>
  <si>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</si>
  <si>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</si>
  <si>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</si>
  <si>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</si>
  <si>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</si>
  <si>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</si>
  <si>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</si>
  <si>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</si>
  <si>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</si>
  <si>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</si>
  <si>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</si>
  <si>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</si>
  <si>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</si>
  <si>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</si>
  <si>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</si>
  <si>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</si>
  <si>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</si>
  <si>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</si>
  <si>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</si>
  <si>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</si>
  <si>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</si>
  <si>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</si>
  <si>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</si>
  <si>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</si>
  <si>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</si>
  <si>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</si>
  <si>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</si>
  <si>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</si>
  <si>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</si>
  <si>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</si>
  <si>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</si>
  <si>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</si>
  <si>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</si>
  <si>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</si>
  <si>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</si>
  <si>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</si>
  <si>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</si>
  <si>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</si>
  <si>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</si>
  <si>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</si>
  <si>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</si>
  <si>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</si>
  <si>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</si>
  <si>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</si>
  <si>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</si>
  <si>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</si>
  <si>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</si>
  <si>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</si>
  <si>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</si>
  <si>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</si>
  <si>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</si>
  <si>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</si>
  <si>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</si>
  <si>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</si>
  <si>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</si>
  <si>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</si>
  <si>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</si>
  <si>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</si>
  <si>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</si>
  <si>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</si>
  <si>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</si>
  <si>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</si>
  <si>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</si>
  <si>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</si>
  <si>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</si>
  <si>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</si>
  <si>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</si>
  <si>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</si>
  <si>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</si>
  <si>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</si>
  <si>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</si>
  <si>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</si>
  <si>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</si>
  <si>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</si>
  <si>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</si>
  <si>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</si>
  <si>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</si>
  <si>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</si>
  <si>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</si>
  <si>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</si>
  <si>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</si>
  <si>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</si>
  <si>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</si>
  <si>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</si>
  <si>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</si>
  <si>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</si>
  <si>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</si>
  <si>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</si>
  <si>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</si>
  <si>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</si>
  <si>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</si>
  <si>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</si>
  <si>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</si>
  <si>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</si>
  <si>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</si>
  <si>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</si>
  <si>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</si>
  <si>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</si>
  <si>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</si>
  <si>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</si>
  <si>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</si>
  <si>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</si>
  <si>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</si>
  <si>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</si>
  <si>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</si>
  <si>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</si>
  <si>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</si>
  <si>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</si>
  <si>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</si>
  <si>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</si>
  <si>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</si>
  <si>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</si>
  <si>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</si>
  <si>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</si>
  <si>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</si>
  <si>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</si>
  <si>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</si>
  <si>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</si>
  <si>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</si>
  <si>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</si>
  <si>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</si>
  <si>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</si>
  <si>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</si>
  <si>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</si>
  <si>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</si>
  <si>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</si>
  <si>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</si>
  <si>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</si>
  <si>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</si>
  <si>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</si>
  <si>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</si>
  <si>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</si>
  <si>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</si>
  <si>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</si>
  <si>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</si>
  <si>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</si>
  <si>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</si>
  <si>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</si>
  <si>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</si>
  <si>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</si>
  <si>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</si>
  <si>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</si>
  <si>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</si>
  <si>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</si>
  <si>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</si>
  <si>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</si>
  <si>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</si>
  <si>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</si>
  <si>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</si>
  <si>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</si>
  <si>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</si>
  <si>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</si>
  <si>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</si>
  <si>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</si>
  <si>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</si>
  <si>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</si>
  <si>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</si>
  <si>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</si>
  <si>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</si>
  <si>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</si>
  <si>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</si>
  <si>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</si>
  <si>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</si>
  <si>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</si>
  <si>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</si>
  <si>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</si>
  <si>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</si>
  <si>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</si>
  <si>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</si>
  <si>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</si>
  <si>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</si>
  <si>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</si>
  <si>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</si>
  <si>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</si>
  <si>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</si>
  <si>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</si>
  <si>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</si>
  <si>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</si>
  <si>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</si>
  <si>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</si>
  <si>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</si>
  <si>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</si>
  <si>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</si>
  <si>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</si>
  <si>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</si>
  <si>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</si>
  <si>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</si>
  <si>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</si>
  <si>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</si>
  <si>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</si>
  <si>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</si>
  <si>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</si>
  <si>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</si>
  <si>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</si>
  <si>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</si>
  <si>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</si>
  <si>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</si>
  <si>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</si>
  <si>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</si>
  <si>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</si>
  <si>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</si>
  <si>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</si>
  <si>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</si>
  <si>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</si>
  <si>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</si>
  <si>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</si>
  <si>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</si>
  <si>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</si>
  <si>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</si>
  <si>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</si>
  <si>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</si>
  <si>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</si>
  <si>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</si>
  <si>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</si>
  <si>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</si>
  <si>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</si>
  <si>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</si>
  <si>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</si>
  <si>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</si>
  <si>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</si>
  <si>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</si>
  <si>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</si>
  <si>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</si>
  <si>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</si>
  <si>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</si>
  <si>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</si>
  <si>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</si>
  <si>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</si>
  <si>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</si>
  <si>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</si>
  <si>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</si>
  <si>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</si>
  <si>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</si>
  <si>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</si>
  <si>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</si>
  <si>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</si>
  <si>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</si>
  <si>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</si>
  <si>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</si>
  <si>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</si>
  <si>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</si>
  <si>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</si>
  <si>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</si>
  <si>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</si>
  <si>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</si>
  <si>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</si>
  <si>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</si>
  <si>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</si>
  <si>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</si>
  <si>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</si>
  <si>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</si>
  <si>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</si>
  <si>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</si>
  <si>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</si>
  <si>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</si>
  <si>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</si>
  <si>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</si>
  <si>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</si>
  <si>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</si>
  <si>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</si>
  <si>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</si>
  <si>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</si>
  <si>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</si>
  <si>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</si>
  <si>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</si>
  <si>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</si>
  <si>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</si>
  <si>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</si>
  <si>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</si>
  <si>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</si>
  <si>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</si>
  <si>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</si>
  <si>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</si>
  <si>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</si>
  <si>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</si>
  <si>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</si>
  <si>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</si>
  <si>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</si>
  <si>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</si>
  <si>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</si>
  <si>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</si>
  <si>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</si>
  <si>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</si>
  <si>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</si>
  <si>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</si>
  <si>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</si>
  <si>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</si>
  <si>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</si>
  <si>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</si>
  <si>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</si>
  <si>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</si>
  <si>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</si>
  <si>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</si>
  <si>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</si>
  <si>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</si>
  <si>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</si>
  <si>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</si>
  <si>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</si>
  <si>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</si>
  <si>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</si>
  <si>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</si>
  <si>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</si>
  <si>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</si>
  <si>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</si>
  <si>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</si>
  <si>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</si>
  <si>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</si>
  <si>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</si>
  <si>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</si>
  <si>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</si>
  <si>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</si>
  <si>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</si>
  <si>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</si>
  <si>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</si>
  <si>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</si>
  <si>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</si>
  <si>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</si>
  <si>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</si>
  <si>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</si>
  <si>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</si>
  <si>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</si>
  <si>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</si>
  <si>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</si>
  <si>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</si>
  <si>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</si>
  <si>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</si>
  <si>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</si>
  <si>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</si>
  <si>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</si>
  <si>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</si>
  <si>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</si>
  <si>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</si>
  <si>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</si>
  <si>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</si>
  <si>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</si>
  <si>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</si>
  <si>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</si>
  <si>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</si>
  <si>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</si>
  <si>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</si>
  <si>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</si>
  <si>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</si>
  <si>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</si>
  <si>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</si>
  <si>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</si>
  <si>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</si>
  <si>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</si>
  <si>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</si>
  <si>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</si>
  <si>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</si>
  <si>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</si>
  <si>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</si>
  <si>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</si>
  <si>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</si>
  <si>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</si>
  <si>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</si>
  <si>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</si>
  <si>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</si>
  <si>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</si>
  <si>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</si>
  <si>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</si>
  <si>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</si>
  <si>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</si>
  <si>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</si>
  <si>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</si>
  <si>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</si>
  <si>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</si>
  <si>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</si>
  <si>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</si>
  <si>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</si>
  <si>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</si>
  <si>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</si>
  <si>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</si>
  <si>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</si>
  <si>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</si>
  <si>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</si>
  <si>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</si>
  <si>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</si>
  <si>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</si>
  <si>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</si>
  <si>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</si>
  <si>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</si>
  <si>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</si>
  <si>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</si>
  <si>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</si>
  <si>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</si>
  <si>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</si>
  <si>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</si>
  <si>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</si>
  <si>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</si>
  <si>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</si>
  <si>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</si>
  <si>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</si>
  <si>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</si>
  <si>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</si>
  <si>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</si>
  <si>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</si>
  <si>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</si>
  <si>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</si>
  <si>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</si>
  <si>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</si>
  <si>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</si>
  <si>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</si>
  <si>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</si>
  <si>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</si>
  <si>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</si>
  <si>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</si>
  <si>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</si>
  <si>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</si>
  <si>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</si>
  <si>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</si>
  <si>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</si>
  <si>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</si>
  <si>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</si>
  <si>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</si>
  <si>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</si>
  <si>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</si>
  <si>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</si>
  <si>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</si>
  <si>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</si>
  <si>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</si>
  <si>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</si>
  <si>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</si>
  <si>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</si>
  <si>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</si>
  <si>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</si>
  <si>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</si>
  <si>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</si>
  <si>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</si>
  <si>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</si>
  <si>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</si>
  <si>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</si>
  <si>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</si>
  <si>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</si>
  <si>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</si>
  <si>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</si>
  <si>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</si>
  <si>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</si>
  <si>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</si>
  <si>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</si>
  <si>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</si>
  <si>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</si>
  <si>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</si>
  <si>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</si>
  <si>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</si>
  <si>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</si>
  <si>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</si>
  <si>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</si>
  <si>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</si>
  <si>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</si>
  <si>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</si>
  <si>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</si>
  <si>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</si>
  <si>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</si>
  <si>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</si>
  <si>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</si>
  <si>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</si>
  <si>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</si>
  <si>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</si>
  <si>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</si>
  <si>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</si>
  <si>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</si>
  <si>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</si>
  <si>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</si>
  <si>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</si>
  <si>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</si>
  <si>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</si>
  <si>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</si>
  <si>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</si>
  <si>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</si>
  <si>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</si>
  <si>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</si>
  <si>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</si>
  <si>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</si>
  <si>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</si>
  <si>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</si>
  <si>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</si>
  <si>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</si>
  <si>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</si>
  <si>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</si>
  <si>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</si>
  <si>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</si>
  <si>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</si>
  <si>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</si>
  <si>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</si>
  <si>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</si>
  <si>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</si>
  <si>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</si>
  <si>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</si>
  <si>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</si>
  <si>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</si>
  <si>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</si>
  <si>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</si>
  <si>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</si>
  <si>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</si>
  <si>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</si>
  <si>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</si>
  <si>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</si>
  <si>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</si>
  <si>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</si>
  <si>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</si>
  <si>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</si>
  <si>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</si>
  <si>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</si>
  <si>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</si>
  <si>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</si>
  <si>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</si>
  <si>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</si>
  <si>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</si>
  <si>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</si>
  <si>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</si>
  <si>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</si>
  <si>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</si>
  <si>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</si>
  <si>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</si>
  <si>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</si>
  <si>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</si>
  <si>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</si>
  <si>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</si>
  <si>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</si>
  <si>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</si>
  <si>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</si>
  <si>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</si>
  <si>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</si>
  <si>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</si>
  <si>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</si>
  <si>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</si>
  <si>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</si>
  <si>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</si>
  <si>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</si>
  <si>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</si>
  <si>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</si>
  <si>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</si>
  <si>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</si>
  <si>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</si>
  <si>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</si>
  <si>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</si>
  <si>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</si>
  <si>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</si>
  <si>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</si>
  <si>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</si>
  <si>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</si>
  <si>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</si>
  <si>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</si>
  <si>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</si>
  <si>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</si>
  <si>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</si>
  <si>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</si>
  <si>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</si>
  <si>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</si>
  <si>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</si>
  <si>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</si>
  <si>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</si>
  <si>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</si>
  <si>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</si>
  <si>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</si>
  <si>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</si>
  <si>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</si>
  <si>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</si>
  <si>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</si>
  <si>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</si>
  <si>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</si>
  <si>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</si>
  <si>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</si>
  <si>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</si>
  <si>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</si>
  <si>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</si>
  <si>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</si>
  <si>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</si>
  <si>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</si>
  <si>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</si>
  <si>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</si>
  <si>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</si>
  <si>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</si>
  <si>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</si>
  <si>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</si>
  <si>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</si>
  <si>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</si>
  <si>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</si>
  <si>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</si>
  <si>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</si>
  <si>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</si>
  <si>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</si>
  <si>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</si>
  <si>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</si>
  <si>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</si>
  <si>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</si>
  <si>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</si>
  <si>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</si>
  <si>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</si>
  <si>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</si>
  <si>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</si>
  <si>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</si>
  <si>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</si>
  <si>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</si>
  <si>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</si>
  <si>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</si>
  <si>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</si>
  <si>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</si>
  <si>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</si>
  <si>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</si>
  <si>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</si>
  <si>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</si>
  <si>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</si>
  <si>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</si>
  <si>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</si>
  <si>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</si>
  <si>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</si>
  <si>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</si>
  <si>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</si>
  <si>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</si>
  <si>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</si>
  <si>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</si>
  <si>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</si>
  <si>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</si>
  <si>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</si>
  <si>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</si>
  <si>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</si>
  <si>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</si>
  <si>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</si>
  <si>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</si>
  <si>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</si>
  <si>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</si>
  <si>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</si>
  <si>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</si>
  <si>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</si>
  <si>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</si>
  <si>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</si>
  <si>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</si>
  <si>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</si>
  <si>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</si>
  <si>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</si>
  <si>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</si>
  <si>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</si>
  <si>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</si>
  <si>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</si>
  <si>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</si>
  <si>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</si>
  <si>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</si>
  <si>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</si>
  <si>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</si>
  <si>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</si>
  <si>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</si>
  <si>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</si>
  <si>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</si>
  <si>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</si>
  <si>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</si>
  <si>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</si>
  <si>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</si>
  <si>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</si>
  <si>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</si>
  <si>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</si>
  <si>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</si>
  <si>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</si>
  <si>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</si>
  <si>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</si>
  <si>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</si>
  <si>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</si>
  <si>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</si>
  <si>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</si>
  <si>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</si>
  <si>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</si>
  <si>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</si>
  <si>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</si>
  <si>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</si>
  <si>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</si>
  <si>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</si>
  <si>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</si>
  <si>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</si>
  <si>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</si>
  <si>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</si>
  <si>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</si>
  <si>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</si>
  <si>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</si>
  <si>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</si>
  <si>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</si>
  <si>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</si>
  <si>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</si>
  <si>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</si>
  <si>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</si>
  <si>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</si>
  <si>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</si>
  <si>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</si>
  <si>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</si>
  <si>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</si>
  <si>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</si>
  <si>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</si>
  <si>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</si>
  <si>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</si>
  <si>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</si>
  <si>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</si>
  <si>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</si>
  <si>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</si>
  <si>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</si>
  <si>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</si>
  <si>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</si>
  <si>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</si>
  <si>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</si>
  <si>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</si>
  <si>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</si>
  <si>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</si>
  <si>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</si>
  <si>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</si>
  <si>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</si>
  <si>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</si>
  <si>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</si>
  <si>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</si>
  <si>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</si>
  <si>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</si>
  <si>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</si>
  <si>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</si>
  <si>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</si>
  <si>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</si>
  <si>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</si>
  <si>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</si>
  <si>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</si>
  <si>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</si>
  <si>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</si>
  <si>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</si>
  <si>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</si>
  <si>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</si>
  <si>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</si>
  <si>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</si>
  <si>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</si>
  <si>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</si>
  <si>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</si>
  <si>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</si>
  <si>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</si>
  <si>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</si>
  <si>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</si>
  <si>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</si>
  <si>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</si>
  <si>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</si>
  <si>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</si>
  <si>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</si>
  <si>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</si>
  <si>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</si>
  <si>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</si>
  <si>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</si>
  <si>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</si>
  <si>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</si>
  <si>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</si>
  <si>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</si>
  <si>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</si>
  <si>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</si>
  <si>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</si>
  <si>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</si>
  <si>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</si>
  <si>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</si>
  <si>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</si>
  <si>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</si>
  <si>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</si>
  <si>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</si>
  <si>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</si>
  <si>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</si>
  <si>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</si>
  <si>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</si>
  <si>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</si>
  <si>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</si>
  <si>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</si>
  <si>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</si>
  <si>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</si>
  <si>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</si>
  <si>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</si>
  <si>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</si>
  <si>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</si>
  <si>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</si>
  <si>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</si>
  <si>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</si>
  <si>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</si>
  <si>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</si>
  <si>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</si>
  <si>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</si>
  <si>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</si>
  <si>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</si>
  <si>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</si>
  <si>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</si>
  <si>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</si>
  <si>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</si>
  <si>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</si>
  <si>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</si>
  <si>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</si>
  <si>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</si>
  <si>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</si>
  <si>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</si>
  <si>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</si>
  <si>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</si>
  <si>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</si>
  <si>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</si>
  <si>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</si>
  <si>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</si>
  <si>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</si>
  <si>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</si>
  <si>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</si>
  <si>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</si>
  <si>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</si>
  <si>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</si>
  <si>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</si>
  <si>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</si>
  <si>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</si>
  <si>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</si>
  <si>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</si>
  <si>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</si>
  <si>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</si>
  <si>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</si>
  <si>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</si>
  <si>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</si>
  <si>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</si>
  <si>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</si>
  <si>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</si>
  <si>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</si>
  <si>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</si>
  <si>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</si>
  <si>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</si>
  <si>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</si>
  <si>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</si>
  <si>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</si>
  <si>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</si>
  <si>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</si>
  <si>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</si>
  <si>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</si>
  <si>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</si>
  <si>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</si>
  <si>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</si>
  <si>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</si>
  <si>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</si>
  <si>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</si>
  <si>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</si>
  <si>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</si>
  <si>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</si>
  <si>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</si>
  <si>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</si>
  <si>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</si>
  <si>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</si>
  <si>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</si>
  <si>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</si>
  <si>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</si>
  <si>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</si>
  <si>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</si>
  <si>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</si>
  <si>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</si>
  <si>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</si>
  <si>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</si>
  <si>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</si>
  <si>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</si>
  <si>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</si>
  <si>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</si>
  <si>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</si>
  <si>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</si>
  <si>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</si>
  <si>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</si>
  <si>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</si>
  <si>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</si>
  <si>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</si>
  <si>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</si>
  <si>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</si>
  <si>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</si>
  <si>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</si>
  <si>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</si>
  <si>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</si>
  <si>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</si>
  <si>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</si>
  <si>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</si>
  <si>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</si>
  <si>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</si>
  <si>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</si>
  <si>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</si>
  <si>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</si>
  <si>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</si>
  <si>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</si>
  <si>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</si>
  <si>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</si>
  <si>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</si>
  <si>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</si>
  <si>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</si>
  <si>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</si>
  <si>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</si>
  <si>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</si>
  <si>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</si>
  <si>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</si>
  <si>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</si>
  <si>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</si>
  <si>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</si>
  <si>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</si>
  <si>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</si>
  <si>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</si>
  <si>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</si>
  <si>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</si>
  <si>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</si>
  <si>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</si>
  <si>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</si>
  <si>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</si>
  <si>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</si>
  <si>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</si>
  <si>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</si>
  <si>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</si>
  <si>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</si>
  <si>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</si>
  <si>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</si>
  <si>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</si>
  <si>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</si>
  <si>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</si>
  <si>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</si>
  <si>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</si>
  <si>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</si>
  <si>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</si>
  <si>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</si>
  <si>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</si>
  <si>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</si>
  <si>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</si>
  <si>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</si>
  <si>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</si>
  <si>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</si>
  <si>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</si>
  <si>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</si>
  <si>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</si>
  <si>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</si>
  <si>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</si>
  <si>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</si>
  <si>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</si>
  <si>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</si>
  <si>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</si>
  <si>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</si>
  <si>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</si>
  <si>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</si>
  <si>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</si>
  <si>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</si>
  <si>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</si>
  <si>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</si>
  <si>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</si>
  <si>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</si>
  <si>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</si>
  <si>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</si>
  <si>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</si>
  <si>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</si>
  <si>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</si>
  <si>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</si>
  <si>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</si>
  <si>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</si>
  <si>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</si>
  <si>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</si>
  <si>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</si>
  <si>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</si>
  <si>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</si>
  <si>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</si>
  <si>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</si>
  <si>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</si>
  <si>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</si>
  <si>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</si>
  <si>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</si>
  <si>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</si>
  <si>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</si>
  <si>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</si>
  <si>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</si>
  <si>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</si>
  <si>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</si>
  <si>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</si>
  <si>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</si>
  <si>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</si>
  <si>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</si>
  <si>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</si>
  <si>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</si>
  <si>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</si>
  <si>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</si>
  <si>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</si>
  <si>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</si>
  <si>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</si>
  <si>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</si>
  <si>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</si>
  <si>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</si>
  <si>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</si>
  <si>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</si>
  <si>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</si>
  <si>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</si>
  <si>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</si>
  <si>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</si>
  <si>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</si>
  <si>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</si>
  <si>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</si>
  <si>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</si>
  <si>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</si>
  <si>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</si>
  <si>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</si>
  <si>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</si>
  <si>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</si>
  <si>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</si>
  <si>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</si>
  <si>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</si>
  <si>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</si>
  <si>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</si>
  <si>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</si>
  <si>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</si>
  <si>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</si>
  <si>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</si>
  <si>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</si>
  <si>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</si>
  <si>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</si>
  <si>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</si>
  <si>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</si>
  <si>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</si>
  <si>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</si>
  <si>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</si>
  <si>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</si>
  <si>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</si>
  <si>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</si>
  <si>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</si>
  <si>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</si>
  <si>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</si>
  <si>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</si>
  <si>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</si>
  <si>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</si>
  <si>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</si>
  <si>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</si>
  <si>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</si>
  <si>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</si>
  <si>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</si>
  <si>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</si>
  <si>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</si>
  <si>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</si>
  <si>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</si>
  <si>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</si>
  <si>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</si>
  <si>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</si>
  <si>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</si>
  <si>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</si>
  <si>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</si>
  <si>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</si>
  <si>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</si>
  <si>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</si>
  <si>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</si>
  <si>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</si>
  <si>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</si>
  <si>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</si>
  <si>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</si>
  <si>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</si>
  <si>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</si>
  <si>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</si>
  <si>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</si>
  <si>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</si>
  <si>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</si>
  <si>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</si>
  <si>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</si>
  <si>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</si>
  <si>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</si>
  <si>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</si>
  <si>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</si>
  <si>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</si>
  <si>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</si>
  <si>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</si>
  <si>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</si>
  <si>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</si>
  <si>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</si>
  <si>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</si>
  <si>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</si>
  <si>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</si>
  <si>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</si>
  <si>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</si>
  <si>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</si>
  <si>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</si>
  <si>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</si>
  <si>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</si>
  <si>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</si>
  <si>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</si>
  <si>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</si>
  <si>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</si>
  <si>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</si>
  <si>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</si>
  <si>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</si>
  <si>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</si>
  <si>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</si>
  <si>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</si>
  <si>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</si>
  <si>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</si>
  <si>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</si>
  <si>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</si>
  <si>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</si>
  <si>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</si>
  <si>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</si>
  <si>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</si>
  <si>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</si>
  <si>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</si>
  <si>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</si>
  <si>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</si>
  <si>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</si>
  <si>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</si>
  <si>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</si>
  <si>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</si>
  <si>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</si>
  <si>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</si>
  <si>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</si>
  <si>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</si>
  <si>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</si>
  <si>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</si>
  <si>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</si>
  <si>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</si>
  <si>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</si>
  <si>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</si>
  <si>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</si>
  <si>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</si>
  <si>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</si>
  <si>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</si>
  <si>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</si>
  <si>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</si>
  <si>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</si>
  <si>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</si>
  <si>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</si>
  <si>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</si>
  <si>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</si>
  <si>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</si>
  <si>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</si>
  <si>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</si>
  <si>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</si>
  <si>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</si>
  <si>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</si>
  <si>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</si>
  <si>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</si>
  <si>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</si>
  <si>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</si>
  <si>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</si>
  <si>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</si>
  <si>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</si>
  <si>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</si>
  <si>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</si>
  <si>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</si>
  <si>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</si>
  <si>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</si>
  <si>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</si>
  <si>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</si>
  <si>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</si>
  <si>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</si>
  <si>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</si>
  <si>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</si>
  <si>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</si>
  <si>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</si>
  <si>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</si>
  <si>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</si>
  <si>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</si>
  <si>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</si>
  <si>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</si>
  <si>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</si>
  <si>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</si>
  <si>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</si>
  <si>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</si>
  <si>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</si>
  <si>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</si>
  <si>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</si>
  <si>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</si>
  <si>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</si>
  <si>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</si>
  <si>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</si>
  <si>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</si>
  <si>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</si>
  <si>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</si>
  <si>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</si>
  <si>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</si>
  <si>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</si>
  <si>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</si>
  <si>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</si>
  <si>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</si>
  <si>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</si>
  <si>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</si>
  <si>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</si>
  <si>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</si>
  <si>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</si>
  <si>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</si>
  <si>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</si>
  <si>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</si>
  <si>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</si>
  <si>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</si>
  <si>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</si>
  <si>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</si>
  <si>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</si>
  <si>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</si>
  <si>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</si>
  <si>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</si>
  <si>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</si>
  <si>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</si>
  <si>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</si>
  <si>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</si>
  <si>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</si>
  <si>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</si>
  <si>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</si>
  <si>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</si>
  <si>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</si>
  <si>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</si>
  <si>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</si>
  <si>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</si>
  <si>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</si>
  <si>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</si>
  <si>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</si>
  <si>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</si>
  <si>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</si>
  <si>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</si>
  <si>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</si>
  <si>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</si>
  <si>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</si>
  <si>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</si>
  <si>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</si>
  <si>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</si>
  <si>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</si>
  <si>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</si>
  <si>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</si>
  <si>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</si>
  <si>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</si>
  <si>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</si>
  <si>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</si>
  <si>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</si>
  <si>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</si>
  <si>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</si>
  <si>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</si>
  <si>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</si>
  <si>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</si>
  <si>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</si>
  <si>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</si>
  <si>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</si>
  <si>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</si>
  <si>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</si>
  <si>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</si>
  <si>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</si>
  <si>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</si>
  <si>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</si>
  <si>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</si>
  <si>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</si>
  <si>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</si>
  <si>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</si>
  <si>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</si>
  <si>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</si>
  <si>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</si>
  <si>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</si>
  <si>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</si>
  <si>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</si>
  <si>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</si>
  <si>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</si>
  <si>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</si>
  <si>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</si>
  <si>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</si>
  <si>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</si>
  <si>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</si>
  <si>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</si>
  <si>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</si>
  <si>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</si>
  <si>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</si>
  <si>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</si>
  <si>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</si>
  <si>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</si>
  <si>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</si>
  <si>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</si>
  <si>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</si>
  <si>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</si>
  <si>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</si>
  <si>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</si>
  <si>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</si>
  <si>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</si>
  <si>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</si>
  <si>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</si>
  <si>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</si>
  <si>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</si>
  <si>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</si>
  <si>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</si>
  <si>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</si>
  <si>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</si>
  <si>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</si>
  <si>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</si>
  <si>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</si>
  <si>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</si>
  <si>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</si>
  <si>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</si>
  <si>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</si>
  <si>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</si>
  <si>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</si>
  <si>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</si>
  <si>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</si>
  <si>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</si>
  <si>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</si>
  <si>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</si>
  <si>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</si>
  <si>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</si>
  <si>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</si>
  <si>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</si>
  <si>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</si>
  <si>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</si>
  <si>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</si>
  <si>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</si>
  <si>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</si>
  <si>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</si>
  <si>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</si>
  <si>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</si>
  <si>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</si>
  <si>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</si>
  <si>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</si>
  <si>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</si>
  <si>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</si>
  <si>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</si>
  <si>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</si>
  <si>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</si>
  <si>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</si>
  <si>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</si>
  <si>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</si>
  <si>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</si>
  <si>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</si>
  <si>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</si>
  <si>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</si>
  <si>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</si>
  <si>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</si>
  <si>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</si>
  <si>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</si>
  <si>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</si>
  <si>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</si>
  <si>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</si>
  <si>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</si>
  <si>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</si>
  <si>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</si>
  <si>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</si>
  <si>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</si>
  <si>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</si>
  <si>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</si>
  <si>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</si>
  <si>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</si>
  <si>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</si>
  <si>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</si>
  <si>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</si>
  <si>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</si>
  <si>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</si>
  <si>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</si>
  <si>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</si>
  <si>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</si>
  <si>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</si>
  <si>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</si>
  <si>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</si>
  <si>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</si>
  <si>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</si>
  <si>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</si>
  <si>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</si>
  <si>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</si>
  <si>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</si>
  <si>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</si>
  <si>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</si>
  <si>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</si>
  <si>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</si>
  <si>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</si>
  <si>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</si>
  <si>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</si>
  <si>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</si>
  <si>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</si>
  <si>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</si>
  <si>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</si>
  <si>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</si>
  <si>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</si>
  <si>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</si>
  <si>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</si>
  <si>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</si>
  <si>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</si>
  <si>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</si>
  <si>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</si>
  <si>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</si>
  <si>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</si>
  <si>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</si>
  <si>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</si>
  <si>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</si>
  <si>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</si>
  <si>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</si>
  <si>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</si>
  <si>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</si>
  <si>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</si>
  <si>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</si>
  <si>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</si>
  <si>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</si>
  <si>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</si>
  <si>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</si>
  <si>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</si>
  <si>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</si>
  <si>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</si>
  <si>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</si>
  <si>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</si>
  <si>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</si>
  <si>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</si>
  <si>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</si>
  <si>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</si>
  <si>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</si>
  <si>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</si>
  <si>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</si>
  <si>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</si>
  <si>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</si>
  <si>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</si>
  <si>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</si>
  <si>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</si>
  <si>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</si>
  <si>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</si>
  <si>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</si>
  <si>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</si>
  <si>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</si>
  <si>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</si>
  <si>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</si>
  <si>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</si>
  <si>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</si>
  <si>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</si>
  <si>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</si>
  <si>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</si>
  <si>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</si>
  <si>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</si>
  <si>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</si>
  <si>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</si>
  <si>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</si>
  <si>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</si>
  <si>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</si>
  <si>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</si>
  <si>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</si>
  <si>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</si>
  <si>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</si>
  <si>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</si>
  <si>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</si>
  <si>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</si>
  <si>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</si>
  <si>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</si>
  <si>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</si>
  <si>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</si>
  <si>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</si>
  <si>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</si>
  <si>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</si>
  <si>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</si>
  <si>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</si>
  <si>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</si>
  <si>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</si>
  <si>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</si>
  <si>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</si>
  <si>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</si>
  <si>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</si>
  <si>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</si>
  <si>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</si>
  <si>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</si>
  <si>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</si>
  <si>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</si>
  <si>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</si>
  <si>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</si>
  <si>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</si>
  <si>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</si>
  <si>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</si>
  <si>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</si>
  <si>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</si>
  <si>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</si>
  <si>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</si>
  <si>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</si>
  <si>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</si>
  <si>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</si>
  <si>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</si>
  <si>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</si>
  <si>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</si>
  <si>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</si>
  <si>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</si>
  <si>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</si>
  <si>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</si>
  <si>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</si>
  <si>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</si>
  <si>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</si>
  <si>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</si>
  <si>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</si>
  <si>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</si>
  <si>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</si>
  <si>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</si>
  <si>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</si>
  <si>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</si>
  <si>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</si>
  <si>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</si>
  <si>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</si>
  <si>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</si>
  <si>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</si>
  <si>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</si>
  <si>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</si>
  <si>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</si>
  <si>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</si>
  <si>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</si>
  <si>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</si>
  <si>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</si>
  <si>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</si>
  <si>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</si>
  <si>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</si>
  <si>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</si>
  <si>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</si>
  <si>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</si>
  <si>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</si>
  <si>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</si>
  <si>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</si>
  <si>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</si>
  <si>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</si>
  <si>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</si>
  <si>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</si>
  <si>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</si>
  <si>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</si>
  <si>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</si>
  <si>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</si>
  <si>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</si>
  <si>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</si>
  <si>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</si>
  <si>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</si>
  <si>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</si>
  <si>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</si>
  <si>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</si>
  <si>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</si>
  <si>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</si>
  <si>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</si>
  <si>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</si>
  <si>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</si>
  <si>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</si>
  <si>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</si>
  <si>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</si>
  <si>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</si>
  <si>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</si>
  <si>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</si>
  <si>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</si>
  <si>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</si>
  <si>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</si>
  <si>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</si>
  <si>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</si>
  <si>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</si>
  <si>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</si>
  <si>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</si>
  <si>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</si>
  <si>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</si>
  <si>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</si>
  <si>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</si>
  <si>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</si>
  <si>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</si>
  <si>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</si>
  <si>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</si>
  <si>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</si>
  <si>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</si>
  <si>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</si>
  <si>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</si>
  <si>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</si>
  <si>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</si>
  <si>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</si>
  <si>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</si>
  <si>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</si>
  <si>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</si>
  <si>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</si>
  <si>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</si>
  <si>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</si>
  <si>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</si>
  <si>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</si>
  <si>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</si>
  <si>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</si>
  <si>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</si>
  <si>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</si>
  <si>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</si>
  <si>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</si>
  <si>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</si>
  <si>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</si>
  <si>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</si>
  <si>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</si>
  <si>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</si>
  <si>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</si>
  <si>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</si>
  <si>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</si>
  <si>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</si>
  <si>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</si>
  <si>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</si>
  <si>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</si>
  <si>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</si>
  <si>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</si>
  <si>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</si>
  <si>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</si>
  <si>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</si>
  <si>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</si>
  <si>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</si>
  <si>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</si>
  <si>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</si>
  <si>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</si>
  <si>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</si>
  <si>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</si>
  <si>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</si>
  <si>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</si>
  <si>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</si>
  <si>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</si>
  <si>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</si>
  <si>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</si>
  <si>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</si>
  <si>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</si>
  <si>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</si>
  <si>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</si>
  <si>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</si>
  <si>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</si>
  <si>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</si>
  <si>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</si>
  <si>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</si>
  <si>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</si>
  <si>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</si>
  <si>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</si>
  <si>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</si>
  <si>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</si>
  <si>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</si>
  <si>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</si>
  <si>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</si>
  <si>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</si>
  <si>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</si>
  <si>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</si>
  <si>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</si>
  <si>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</si>
  <si>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</si>
  <si>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</si>
  <si>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</si>
  <si>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</si>
  <si>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</si>
  <si>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</si>
  <si>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</si>
  <si>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</si>
  <si>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</si>
  <si>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</si>
  <si>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</si>
  <si>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</si>
  <si>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</si>
  <si>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</si>
  <si>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</si>
  <si>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</si>
  <si>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</si>
  <si>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</si>
  <si>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</si>
  <si>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</si>
  <si>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</si>
  <si>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</si>
  <si>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</si>
  <si>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</si>
  <si>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</si>
  <si>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</si>
  <si>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</si>
  <si>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</si>
  <si>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</si>
  <si>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</si>
  <si>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</si>
  <si>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</si>
  <si>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</si>
  <si>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</si>
  <si>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</si>
  <si>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</si>
  <si>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</si>
  <si>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</si>
  <si>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</si>
  <si>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</si>
  <si>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</si>
  <si>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</si>
  <si>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</si>
  <si>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</si>
  <si>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</si>
  <si>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</si>
  <si>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</si>
  <si>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</si>
  <si>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</si>
  <si>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</si>
  <si>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</si>
  <si>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</si>
  <si>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</si>
  <si>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</si>
  <si>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</si>
  <si>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</si>
  <si>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</si>
  <si>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</si>
  <si>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</si>
  <si>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</si>
  <si>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</si>
  <si>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</si>
  <si>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</si>
  <si>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</si>
  <si>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</si>
  <si>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</si>
  <si>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</si>
  <si>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</si>
  <si>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</si>
  <si>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</si>
  <si>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</si>
  <si>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</si>
  <si>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</si>
  <si>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</si>
  <si>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</si>
  <si>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</si>
  <si>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</si>
  <si>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</si>
  <si>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</si>
  <si>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</si>
  <si>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</si>
  <si>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</si>
  <si>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</si>
  <si>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</si>
  <si>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</si>
  <si>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</si>
  <si>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</si>
  <si>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</si>
  <si>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</si>
  <si>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</si>
  <si>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</si>
  <si>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</si>
  <si>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</si>
  <si>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</si>
  <si>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</si>
  <si>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</si>
  <si>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</si>
  <si>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</si>
  <si>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</si>
  <si>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</si>
  <si>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</si>
  <si>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</si>
  <si>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</si>
  <si>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</si>
  <si>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</si>
  <si>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</si>
  <si>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</si>
  <si>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</si>
  <si>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</si>
  <si>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</si>
  <si>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</si>
  <si>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</si>
  <si>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</si>
  <si>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</si>
  <si>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</si>
  <si>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</si>
  <si>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</si>
  <si>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</si>
  <si>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</si>
  <si>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</si>
  <si>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</si>
  <si>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</si>
  <si>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</si>
  <si>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</si>
  <si>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</si>
  <si>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</si>
  <si>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</si>
  <si>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</si>
  <si>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</si>
  <si>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</si>
  <si>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</si>
  <si>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</si>
  <si>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</si>
  <si>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</si>
  <si>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</si>
  <si>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</si>
  <si>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</si>
  <si>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</si>
  <si>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</si>
  <si>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</si>
  <si>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</si>
  <si>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</si>
  <si>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</si>
  <si>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</si>
  <si>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</si>
  <si>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</si>
  <si>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</si>
  <si>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</si>
  <si>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</si>
  <si>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</si>
  <si>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</si>
  <si>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</si>
  <si>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</si>
  <si>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</si>
  <si>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</si>
  <si>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</si>
  <si>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</si>
  <si>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</si>
  <si>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</si>
  <si>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</si>
  <si>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</si>
  <si>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</si>
  <si>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</si>
  <si>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</si>
  <si>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</si>
  <si>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</si>
  <si>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</si>
  <si>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</si>
  <si>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</si>
  <si>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</si>
  <si>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</si>
  <si>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</si>
  <si>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</si>
  <si>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</si>
  <si>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</si>
  <si>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</si>
  <si>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</si>
  <si>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</si>
  <si>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</si>
  <si>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</si>
  <si>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</si>
  <si>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</si>
  <si>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</si>
  <si>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</si>
  <si>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</si>
  <si>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</si>
  <si>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</si>
  <si>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</si>
  <si>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</si>
  <si>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</si>
  <si>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</si>
  <si>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</si>
  <si>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</si>
  <si>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</si>
  <si>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</si>
  <si>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</si>
  <si>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</si>
  <si>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</si>
  <si>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</si>
  <si>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</si>
  <si>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</si>
  <si>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</si>
  <si>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</si>
  <si>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</si>
  <si>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</si>
  <si>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</si>
  <si>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</si>
  <si>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</si>
  <si>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</si>
  <si>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</si>
  <si>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</si>
  <si>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</si>
  <si>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</si>
  <si>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</si>
  <si>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</si>
  <si>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</si>
  <si>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</si>
  <si>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</si>
  <si>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</si>
  <si>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</si>
  <si>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</si>
  <si>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</si>
  <si>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</si>
  <si>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</si>
  <si>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</si>
  <si>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</si>
  <si>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</si>
  <si>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</si>
  <si>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</si>
  <si>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</si>
  <si>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</si>
  <si>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</si>
  <si>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</si>
  <si>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</si>
  <si>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</si>
  <si>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</si>
  <si>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</si>
  <si>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</si>
  <si>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</si>
  <si>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</si>
  <si>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</si>
  <si>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</si>
  <si>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</si>
  <si>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</si>
  <si>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</si>
  <si>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</si>
  <si>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</si>
  <si>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</si>
  <si>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</si>
  <si>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</si>
  <si>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</si>
  <si>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</si>
  <si>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</si>
  <si>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</si>
  <si>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</si>
  <si>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</si>
  <si>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</si>
  <si>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</si>
  <si>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</si>
  <si>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</si>
  <si>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</si>
  <si>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</si>
  <si>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</si>
  <si>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</si>
  <si>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</si>
  <si>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</si>
  <si>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</si>
  <si>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</si>
  <si>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</si>
  <si>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</si>
  <si>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</si>
  <si>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</si>
  <si>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</si>
  <si>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</si>
  <si>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</si>
  <si>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</si>
  <si>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</si>
  <si>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</si>
  <si>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</si>
  <si>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</si>
  <si>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</si>
  <si>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</si>
  <si>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</si>
  <si>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</si>
  <si>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</si>
  <si>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</si>
  <si>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</si>
  <si>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</si>
  <si>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</si>
  <si>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</si>
  <si>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</si>
  <si>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</si>
  <si>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</si>
  <si>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</si>
  <si>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</si>
  <si>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</si>
  <si>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</si>
  <si>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</si>
  <si>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</si>
  <si>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</si>
  <si>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</si>
  <si>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</si>
  <si>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</si>
  <si>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</si>
  <si>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</si>
  <si>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</si>
  <si>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</si>
  <si>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</si>
  <si>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</si>
  <si>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</si>
  <si>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</si>
  <si>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</si>
  <si>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</si>
  <si>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</si>
  <si>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</si>
  <si>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</si>
  <si>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</si>
  <si>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</si>
  <si>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</si>
  <si>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</si>
  <si>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</si>
  <si>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</si>
  <si>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</si>
  <si>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</si>
  <si>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</si>
  <si>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</si>
  <si>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</si>
  <si>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</si>
  <si>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</si>
  <si>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</si>
  <si>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</si>
  <si>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</si>
  <si>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</si>
  <si>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</si>
  <si>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</si>
  <si>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</si>
  <si>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</si>
  <si>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</si>
  <si>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</si>
  <si>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</si>
  <si>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</si>
  <si>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</si>
  <si>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</si>
  <si>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</si>
  <si>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</si>
  <si>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</si>
  <si>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</si>
  <si>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</si>
  <si>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</si>
  <si>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</si>
  <si>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</si>
  <si>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</si>
  <si>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</si>
  <si>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</si>
  <si>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</si>
  <si>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</si>
  <si>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</si>
  <si>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</si>
  <si>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</si>
  <si>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</si>
  <si>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</si>
  <si>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</si>
  <si>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</si>
  <si>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</si>
  <si>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</si>
  <si>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</si>
  <si>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</si>
  <si>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</si>
  <si>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</si>
  <si>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</si>
  <si>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</si>
  <si>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</si>
  <si>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</si>
  <si>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</si>
  <si>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</si>
  <si>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</si>
  <si>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</si>
  <si>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</si>
  <si>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</si>
  <si>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</si>
  <si>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</si>
  <si>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</si>
  <si>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</si>
  <si>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</si>
  <si>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</si>
  <si>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</si>
  <si>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</si>
  <si>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</si>
  <si>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</si>
  <si>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</si>
  <si>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</si>
  <si>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</si>
  <si>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</si>
  <si>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</si>
  <si>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</si>
  <si>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</si>
  <si>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</si>
  <si>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</si>
  <si>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</si>
  <si>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</si>
  <si>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</si>
  <si>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</si>
  <si>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</si>
  <si>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</si>
  <si>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</si>
  <si>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</si>
  <si>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</si>
  <si>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</si>
  <si>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</si>
  <si>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</si>
  <si>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</si>
  <si>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</si>
  <si>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</si>
  <si>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</si>
  <si>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</si>
  <si>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</si>
  <si>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</si>
  <si>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</si>
  <si>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</si>
  <si>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</si>
  <si>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</si>
  <si>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</si>
  <si>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</si>
  <si>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</si>
  <si>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</si>
  <si>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</si>
  <si>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</si>
  <si>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</si>
  <si>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</si>
  <si>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</si>
  <si>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</si>
  <si>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</si>
  <si>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</si>
  <si>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</si>
  <si>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</si>
  <si>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</si>
  <si>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</si>
  <si>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</si>
  <si>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</si>
  <si>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</si>
  <si>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</si>
  <si>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</si>
  <si>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</si>
  <si>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</si>
  <si>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</si>
  <si>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</si>
  <si>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</si>
  <si>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</si>
  <si>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</si>
  <si>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</si>
  <si>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</si>
  <si>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</si>
  <si>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</si>
  <si>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</si>
  <si>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</si>
  <si>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</si>
  <si>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</si>
  <si>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</si>
  <si>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</si>
  <si>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</si>
  <si>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</si>
  <si>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</si>
  <si>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</si>
  <si>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</si>
  <si>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</si>
  <si>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</si>
  <si>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</si>
  <si>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</si>
  <si>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</si>
  <si>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</si>
  <si>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</si>
  <si>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</si>
  <si>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</si>
  <si>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</si>
  <si>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</si>
  <si>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</si>
  <si>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</si>
  <si>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</si>
  <si>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</si>
  <si>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</si>
  <si>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</si>
  <si>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</si>
  <si>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</si>
  <si>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</si>
  <si>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</si>
  <si>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</si>
  <si>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</si>
  <si>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</si>
  <si>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</si>
  <si>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</si>
  <si>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</si>
  <si>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</si>
  <si>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</si>
  <si>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</si>
  <si>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</si>
  <si>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</si>
  <si>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</si>
  <si>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</si>
  <si>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</si>
  <si>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</si>
  <si>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</si>
  <si>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</si>
  <si>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</si>
  <si>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</si>
  <si>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</si>
  <si>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</si>
  <si>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</si>
  <si>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</si>
  <si>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</si>
  <si>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</si>
  <si>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</si>
  <si>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</si>
  <si>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</si>
  <si>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</si>
  <si>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</si>
  <si>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</si>
  <si>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</si>
  <si>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</si>
  <si>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</si>
  <si>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</si>
  <si>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</si>
  <si>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</si>
  <si>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</si>
  <si>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</si>
  <si>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</si>
  <si>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</si>
  <si>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</si>
  <si>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</si>
  <si>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</si>
  <si>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</si>
  <si>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</si>
  <si>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</si>
  <si>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</si>
  <si>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</si>
  <si>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</si>
  <si>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</si>
  <si>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</si>
  <si>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</si>
  <si>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</si>
  <si>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</si>
  <si>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</si>
  <si>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</si>
  <si>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</si>
  <si>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</si>
  <si>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</si>
  <si>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</si>
  <si>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</si>
  <si>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</si>
  <si>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</si>
  <si>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</si>
  <si>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</si>
  <si>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</si>
  <si>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</si>
  <si>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</si>
  <si>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</si>
  <si>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</si>
  <si>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</si>
  <si>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</si>
  <si>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</si>
  <si>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</si>
  <si>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</si>
  <si>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</si>
  <si>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</si>
  <si>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</si>
  <si>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</si>
  <si>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</si>
  <si>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</si>
  <si>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</si>
  <si>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</si>
  <si>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</si>
  <si>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</si>
  <si>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</si>
  <si>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</si>
  <si>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</si>
  <si>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</si>
  <si>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</si>
  <si>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</si>
  <si>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</si>
  <si>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</si>
  <si>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</si>
  <si>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</si>
  <si>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</si>
  <si>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</si>
  <si>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</si>
  <si>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</si>
  <si>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</si>
  <si>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</si>
  <si>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</si>
  <si>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</si>
  <si>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</si>
  <si>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</si>
  <si>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</si>
  <si>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</si>
  <si>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</si>
  <si>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</si>
  <si>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</si>
  <si>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</si>
  <si>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</si>
  <si>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</si>
  <si>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</si>
  <si>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</si>
  <si>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</si>
  <si>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</si>
  <si>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</si>
  <si>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</si>
  <si>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</si>
  <si>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</si>
  <si>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</si>
  <si>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</si>
  <si>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</si>
  <si>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</si>
  <si>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</si>
  <si>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</si>
  <si>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</si>
  <si>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</si>
  <si>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</si>
  <si>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</si>
  <si>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</si>
  <si>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</si>
  <si>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</si>
  <si>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</si>
  <si>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</si>
  <si>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</si>
  <si>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</si>
  <si>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</si>
  <si>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</si>
  <si>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</si>
  <si>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</si>
  <si>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</si>
  <si>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</si>
  <si>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</si>
  <si>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</si>
  <si>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</si>
  <si>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</si>
  <si>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</si>
  <si>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</si>
  <si>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</si>
  <si>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</si>
  <si>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</si>
  <si>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</si>
  <si>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</si>
  <si>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</si>
  <si>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</si>
  <si>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</si>
  <si>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</si>
  <si>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</si>
  <si>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</si>
  <si>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</si>
  <si>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</si>
  <si>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</si>
  <si>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</si>
  <si>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</si>
  <si>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</si>
  <si>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</si>
  <si>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</si>
  <si>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</si>
  <si>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</si>
  <si>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</si>
  <si>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</si>
  <si>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</si>
  <si>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</si>
  <si>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</si>
  <si>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</si>
  <si>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</si>
  <si>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</si>
  <si>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</si>
  <si>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</si>
  <si>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</si>
  <si>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</si>
  <si>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</si>
  <si>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</si>
  <si>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</si>
  <si>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</si>
  <si>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</si>
  <si>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</si>
  <si>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</si>
  <si>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</si>
  <si>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</si>
  <si>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</si>
  <si>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</si>
  <si>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</si>
  <si>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</si>
  <si>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</si>
  <si>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</si>
  <si>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</si>
  <si>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</si>
  <si>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</si>
  <si>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</si>
  <si>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</si>
  <si>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</si>
  <si>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</si>
  <si>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</si>
  <si>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</si>
  <si>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</si>
  <si>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</si>
  <si>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</si>
  <si>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</si>
  <si>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</si>
  <si>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</si>
  <si>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</si>
  <si>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</si>
  <si>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</si>
  <si>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</si>
  <si>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</si>
  <si>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</si>
  <si>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</si>
  <si>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</si>
  <si>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</si>
  <si>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</si>
  <si>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</si>
  <si>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</si>
  <si>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</si>
  <si>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</si>
  <si>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</si>
  <si>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</si>
  <si>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</si>
  <si>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</si>
  <si>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</si>
  <si>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</si>
  <si>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</si>
  <si>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</si>
  <si>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</si>
  <si>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</si>
  <si>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</si>
  <si>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</si>
  <si>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</si>
  <si>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</si>
  <si>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</si>
  <si>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</si>
  <si>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</si>
  <si>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</si>
  <si>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</si>
  <si>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</si>
  <si>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</si>
  <si>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</si>
  <si>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</si>
  <si>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</si>
  <si>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</si>
  <si>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</si>
  <si>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</si>
  <si>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</si>
  <si>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</si>
  <si>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</si>
  <si>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</si>
  <si>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</si>
  <si>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</si>
  <si>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</si>
  <si>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</si>
  <si>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</si>
  <si>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</si>
  <si>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</si>
  <si>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</si>
  <si>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</si>
  <si>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</si>
  <si>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</si>
  <si>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</si>
  <si>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</si>
  <si>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</si>
  <si>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</si>
  <si>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</si>
  <si>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</si>
  <si>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</si>
  <si>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</si>
  <si>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</si>
  <si>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</si>
  <si>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</si>
  <si>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</si>
  <si>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</si>
  <si>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</si>
  <si>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</si>
  <si>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</si>
  <si>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</si>
  <si>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</si>
  <si>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</si>
  <si>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</si>
  <si>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</si>
  <si>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</si>
  <si>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</si>
  <si>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</si>
  <si>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</si>
  <si>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</si>
  <si>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</si>
  <si>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</si>
  <si>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</si>
  <si>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</si>
  <si>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</si>
  <si>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</si>
  <si>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</si>
  <si>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</si>
  <si>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</si>
  <si>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</si>
  <si>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</si>
  <si>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</si>
  <si>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</si>
  <si>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</si>
  <si>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</si>
  <si>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</si>
  <si>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</si>
  <si>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</si>
  <si>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</si>
  <si>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</si>
  <si>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</si>
  <si>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</si>
  <si>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</si>
  <si>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</si>
  <si>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</si>
  <si>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</si>
  <si>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</si>
  <si>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</si>
  <si>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</si>
  <si>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</si>
  <si>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</si>
  <si>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</si>
  <si>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</si>
  <si>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</si>
  <si>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</si>
  <si>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</si>
  <si>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</si>
  <si>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</si>
  <si>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</si>
  <si>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</si>
  <si>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</si>
  <si>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</si>
  <si>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</si>
  <si>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</si>
  <si>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</si>
  <si>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</si>
  <si>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</si>
  <si>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</si>
  <si>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</si>
  <si>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</si>
  <si>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</si>
  <si>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</si>
  <si>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</si>
  <si>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</si>
  <si>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</si>
  <si>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</si>
  <si>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</si>
  <si>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</si>
  <si>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</si>
  <si>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</si>
  <si>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</si>
  <si>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</si>
  <si>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</si>
  <si>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</si>
  <si>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</si>
  <si>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</si>
  <si>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</si>
  <si>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</si>
  <si>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</si>
  <si>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</si>
  <si>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</si>
  <si>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</si>
  <si>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</si>
  <si>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</si>
  <si>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</si>
  <si>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</si>
  <si>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</si>
  <si>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</si>
  <si>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</si>
  <si>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</si>
  <si>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</si>
  <si>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</si>
  <si>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</si>
  <si>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</si>
  <si>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</si>
  <si>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</si>
  <si>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</si>
  <si>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</si>
  <si>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</si>
  <si>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</si>
  <si>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</si>
  <si>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</si>
  <si>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</si>
  <si>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</si>
  <si>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</si>
  <si>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</si>
  <si>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</si>
  <si>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</si>
  <si>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</si>
  <si>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</si>
  <si>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</si>
  <si>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</si>
  <si>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</si>
  <si>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</si>
  <si>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</si>
  <si>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</si>
  <si>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</si>
  <si>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</si>
  <si>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</si>
  <si>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</si>
  <si>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</si>
  <si>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</si>
  <si>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</si>
  <si>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</si>
  <si>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</si>
  <si>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</si>
  <si>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</si>
  <si>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</si>
  <si>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</si>
  <si>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</si>
  <si>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</si>
  <si>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</si>
  <si>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</si>
  <si>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</si>
  <si>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</si>
  <si>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</si>
  <si>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</si>
  <si>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</si>
  <si>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</si>
  <si>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</si>
  <si>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</si>
  <si>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</si>
  <si>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</si>
  <si>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</si>
  <si>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</si>
  <si>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</si>
  <si>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</si>
  <si>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</si>
  <si>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</si>
  <si>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</si>
  <si>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</si>
  <si>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</si>
  <si>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</si>
  <si>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</si>
  <si>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</si>
  <si>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</si>
  <si>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</si>
  <si>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</si>
  <si>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</si>
  <si>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</si>
  <si>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</si>
  <si>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</si>
  <si>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</si>
  <si>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</si>
  <si>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</si>
  <si>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</si>
  <si>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</si>
  <si>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</si>
  <si>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</si>
  <si>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</si>
  <si>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</si>
  <si>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</si>
  <si>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</si>
  <si>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</si>
  <si>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</si>
  <si>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</si>
  <si>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</si>
  <si>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</si>
  <si>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</si>
  <si>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</si>
  <si>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</si>
  <si>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</si>
  <si>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</si>
  <si>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</si>
  <si>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</si>
  <si>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</si>
  <si>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</si>
  <si>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</si>
  <si>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</si>
  <si>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</si>
  <si>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</si>
  <si>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</si>
  <si>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</si>
  <si>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</si>
  <si>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</si>
  <si>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</si>
  <si>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</si>
  <si>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</si>
  <si>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</si>
  <si>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</si>
  <si>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</si>
  <si>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</si>
  <si>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</si>
  <si>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</si>
  <si>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</si>
  <si>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</si>
  <si>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</si>
  <si>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</si>
  <si>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</si>
  <si>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</si>
  <si>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</si>
  <si>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</si>
  <si>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</si>
  <si>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</si>
  <si>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</si>
  <si>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</si>
  <si>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</si>
  <si>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</si>
  <si>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</si>
  <si>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</si>
  <si>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</si>
  <si>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</si>
  <si>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</si>
  <si>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</si>
  <si>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</si>
  <si>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</si>
  <si>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</si>
  <si>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</si>
  <si>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</si>
  <si>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</si>
  <si>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</si>
  <si>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</si>
  <si>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</si>
  <si>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</si>
  <si>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</si>
  <si>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</si>
  <si>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</si>
  <si>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</si>
  <si>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</si>
  <si>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</si>
  <si>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</si>
  <si>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</si>
  <si>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</si>
  <si>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</si>
  <si>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</si>
  <si>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</si>
  <si>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</si>
  <si>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</si>
  <si>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</si>
  <si>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</si>
  <si>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</si>
  <si>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</si>
  <si>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</si>
  <si>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</si>
  <si>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</si>
  <si>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</si>
  <si>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</si>
  <si>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</si>
  <si>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</si>
  <si>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</si>
  <si>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</si>
  <si>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</si>
  <si>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</si>
  <si>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</si>
  <si>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</si>
  <si>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</si>
  <si>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</si>
  <si>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</si>
  <si>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</si>
  <si>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</si>
  <si>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</si>
  <si>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</si>
  <si>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</si>
  <si>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</si>
  <si>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</si>
  <si>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</si>
  <si>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</si>
  <si>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</si>
  <si>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</si>
  <si>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</si>
  <si>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</si>
  <si>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</si>
  <si>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</si>
  <si>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</si>
  <si>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</si>
  <si>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</si>
  <si>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</si>
  <si>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</si>
  <si>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</si>
  <si>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</si>
  <si>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</si>
  <si>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</si>
  <si>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</si>
  <si>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</si>
  <si>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</si>
  <si>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</si>
  <si>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</si>
  <si>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</si>
  <si>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</si>
  <si>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</si>
  <si>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</si>
  <si>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</si>
  <si>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</si>
  <si>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</si>
  <si>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</si>
  <si>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</si>
  <si>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</si>
  <si>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</si>
  <si>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</si>
  <si>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</si>
  <si>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</si>
  <si>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</si>
  <si>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</si>
  <si>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</si>
  <si>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</si>
  <si>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</si>
  <si>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</si>
  <si>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</si>
  <si>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</si>
  <si>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</si>
  <si>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</si>
  <si>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</si>
  <si>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</si>
  <si>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</si>
  <si>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</si>
  <si>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</si>
  <si>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</si>
  <si>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</si>
  <si>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</si>
  <si>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</si>
  <si>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</si>
  <si>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</si>
  <si>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</si>
  <si>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</si>
  <si>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</si>
  <si>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</si>
  <si>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</si>
  <si>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</si>
  <si>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</si>
  <si>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</si>
  <si>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</si>
  <si>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</si>
  <si>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</si>
  <si>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</si>
  <si>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</si>
  <si>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</si>
  <si>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</si>
  <si>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</si>
  <si>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</si>
  <si>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</si>
  <si>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</si>
  <si>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</si>
  <si>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</si>
  <si>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</si>
  <si>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</si>
  <si>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</si>
  <si>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</si>
  <si>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</si>
  <si>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</si>
  <si>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</si>
  <si>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</si>
  <si>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</si>
  <si>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</si>
  <si>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</si>
  <si>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</si>
  <si>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</si>
  <si>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</si>
  <si>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</si>
  <si>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</si>
  <si>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</si>
  <si>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</si>
  <si>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</si>
  <si>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</si>
  <si>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</si>
  <si>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</si>
  <si>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</si>
  <si>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</si>
  <si>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</si>
  <si>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</si>
  <si>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</si>
  <si>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</si>
  <si>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</si>
  <si>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</si>
  <si>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</si>
  <si>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</si>
  <si>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</si>
  <si>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</si>
  <si>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</si>
  <si>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</si>
  <si>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</si>
  <si>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</si>
  <si>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</si>
  <si>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</si>
  <si>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</si>
  <si>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</si>
  <si>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</si>
  <si>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</si>
  <si>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</si>
  <si>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</si>
  <si>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</si>
  <si>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</si>
  <si>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</si>
  <si>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</si>
  <si>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</si>
  <si>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</si>
  <si>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</si>
  <si>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</si>
  <si>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</si>
  <si>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</si>
  <si>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</si>
  <si>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</si>
  <si>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</si>
  <si>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</si>
  <si>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</si>
  <si>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</si>
  <si>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</si>
  <si>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</si>
  <si>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</si>
  <si>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</si>
  <si>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</si>
  <si>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</si>
  <si>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</si>
  <si>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</si>
  <si>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</si>
  <si>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</si>
  <si>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</si>
  <si>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</si>
  <si>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</si>
  <si>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</si>
  <si>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</si>
  <si>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</si>
  <si>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</si>
  <si>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</si>
  <si>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</si>
  <si>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</si>
  <si>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</si>
  <si>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</si>
  <si>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</si>
  <si>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</si>
  <si>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</si>
  <si>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</si>
  <si>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</si>
  <si>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</si>
  <si>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</si>
  <si>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</si>
  <si>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</si>
  <si>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</si>
  <si>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</si>
  <si>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</si>
  <si>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</si>
  <si>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</si>
  <si>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</si>
  <si>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</si>
  <si>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</si>
  <si>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</si>
  <si>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</si>
  <si>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</si>
  <si>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</si>
  <si>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</si>
  <si>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</si>
  <si>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</si>
  <si>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</si>
  <si>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</si>
  <si>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</si>
  <si>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</si>
  <si>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</si>
  <si>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</si>
  <si>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</si>
  <si>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</si>
  <si>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</si>
  <si>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</si>
  <si>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</si>
  <si>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</si>
  <si>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</si>
  <si>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</si>
  <si>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</si>
  <si>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</si>
  <si>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</si>
  <si>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</si>
  <si>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</si>
  <si>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</si>
  <si>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</si>
  <si>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</si>
  <si>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</si>
  <si>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</si>
  <si>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</si>
  <si>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</si>
  <si>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</si>
  <si>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</si>
  <si>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</si>
  <si>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</si>
  <si>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</si>
  <si>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</si>
  <si>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</si>
  <si>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</si>
  <si>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</si>
  <si>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</si>
  <si>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</si>
  <si>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</si>
  <si>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</si>
  <si>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</si>
  <si>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</si>
  <si>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</si>
  <si>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</si>
  <si>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</si>
  <si>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</si>
  <si>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</si>
  <si>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</si>
  <si>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</si>
  <si>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</si>
  <si>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</si>
  <si>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</si>
  <si>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</si>
  <si>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</si>
  <si>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</si>
  <si>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</si>
  <si>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</si>
  <si>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</si>
  <si>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</si>
  <si>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</si>
  <si>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</si>
  <si>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</si>
  <si>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</si>
  <si>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</si>
  <si>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</si>
  <si>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</si>
  <si>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</si>
  <si>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</si>
  <si>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</si>
  <si>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</si>
  <si>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</si>
  <si>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</si>
  <si>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</si>
  <si>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</si>
  <si>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</si>
  <si>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</si>
  <si>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</si>
  <si>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</si>
  <si>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</si>
  <si>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</si>
  <si>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</si>
  <si>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</si>
  <si>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</si>
  <si>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</si>
  <si>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</si>
  <si>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</si>
  <si>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</si>
  <si>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</si>
  <si>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</si>
  <si>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</si>
  <si>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</si>
  <si>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</si>
  <si>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</si>
  <si>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</si>
  <si>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</si>
  <si>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</si>
  <si>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</si>
  <si>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</si>
  <si>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</si>
  <si>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</si>
  <si>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</si>
  <si>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</si>
  <si>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</si>
  <si>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</si>
  <si>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</si>
  <si>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</si>
  <si>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</si>
  <si>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</si>
  <si>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</si>
  <si>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</si>
  <si>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</si>
  <si>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</si>
  <si>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</si>
  <si>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</si>
  <si>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</si>
  <si>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</si>
  <si>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</si>
  <si>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</si>
  <si>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</si>
  <si>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</si>
  <si>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</si>
  <si>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</si>
  <si>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</si>
  <si>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</si>
  <si>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</si>
  <si>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</si>
  <si>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</si>
  <si>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</si>
  <si>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</si>
  <si>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</si>
  <si>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</si>
  <si>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</si>
  <si>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</si>
  <si>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</si>
  <si>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</si>
  <si>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</si>
  <si>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</si>
  <si>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</si>
  <si>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</si>
  <si>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</si>
  <si>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</si>
  <si>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</si>
  <si>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</si>
  <si>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</si>
  <si>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</si>
  <si>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</si>
  <si>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</si>
  <si>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</si>
  <si>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</si>
  <si>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</si>
  <si>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</si>
  <si>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</si>
  <si>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</si>
  <si>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</si>
  <si>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</si>
  <si>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</si>
  <si>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</si>
  <si>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</si>
  <si>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</si>
  <si>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</si>
  <si>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</si>
  <si>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</si>
  <si>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</si>
  <si>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</si>
  <si>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</si>
  <si>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</si>
  <si>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</si>
  <si>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</si>
  <si>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</si>
  <si>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</si>
  <si>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</si>
  <si>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</si>
  <si>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</si>
  <si>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</si>
  <si>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</si>
  <si>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</si>
  <si>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</si>
  <si>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</si>
  <si>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</si>
  <si>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</si>
  <si>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</si>
  <si>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</si>
  <si>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</si>
  <si>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</si>
  <si>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</si>
  <si>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</si>
  <si>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</si>
  <si>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</si>
  <si>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</si>
  <si>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</si>
  <si>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</si>
  <si>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</si>
  <si>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</si>
  <si>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</si>
  <si>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</si>
  <si>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</si>
  <si>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</si>
  <si>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</si>
  <si>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</si>
  <si>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</si>
  <si>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</si>
  <si>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</si>
  <si>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</si>
  <si>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</si>
  <si>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</si>
  <si>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</si>
  <si>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</si>
  <si>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</si>
  <si>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</si>
  <si>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</si>
  <si>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</si>
  <si>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</si>
  <si>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</si>
  <si>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</si>
  <si>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</si>
  <si>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</si>
  <si>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</si>
  <si>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</si>
  <si>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</si>
  <si>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</si>
  <si>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</si>
  <si>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</si>
  <si>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</si>
  <si>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</si>
  <si>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</si>
  <si>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</si>
  <si>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</si>
  <si>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</si>
  <si>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</si>
  <si>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</si>
  <si>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</si>
  <si>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</si>
  <si>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</si>
  <si>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</si>
  <si>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</si>
  <si>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</si>
  <si>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</si>
  <si>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</si>
  <si>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</si>
  <si>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</si>
  <si>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</si>
  <si>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</si>
  <si>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</si>
  <si>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</si>
  <si>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</si>
  <si>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</si>
  <si>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</si>
  <si>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</si>
  <si>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</si>
  <si>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</si>
  <si>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</si>
  <si>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</si>
  <si>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</si>
  <si>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</si>
  <si>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</si>
  <si>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</si>
  <si>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</si>
  <si>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</si>
  <si>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</si>
  <si>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</si>
  <si>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</si>
  <si>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</si>
  <si>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</si>
  <si>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</si>
  <si>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</si>
  <si>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</si>
  <si>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</si>
  <si>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</si>
  <si>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</si>
  <si>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</si>
  <si>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</si>
  <si>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</si>
  <si>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</si>
  <si>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</si>
  <si>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</si>
  <si>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</si>
  <si>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</si>
  <si>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</si>
  <si>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</si>
  <si>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</si>
  <si>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</si>
  <si>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</si>
  <si>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</si>
  <si>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</si>
  <si>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</si>
  <si>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</si>
  <si>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</si>
  <si>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</si>
  <si>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</si>
  <si>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</si>
  <si>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</si>
  <si>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</si>
  <si>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</si>
  <si>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</si>
  <si>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</si>
  <si>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</si>
  <si>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</si>
  <si>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</si>
  <si>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</si>
  <si>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</si>
  <si>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</si>
  <si>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</si>
  <si>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</si>
  <si>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</si>
  <si>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</si>
  <si>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</si>
  <si>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</si>
  <si>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</si>
  <si>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</si>
  <si>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</si>
  <si>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</si>
  <si>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</si>
  <si>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</si>
  <si>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</si>
  <si>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</si>
  <si>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</si>
  <si>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</si>
  <si>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</si>
  <si>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</si>
  <si>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</si>
  <si>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</si>
  <si>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</si>
  <si>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</si>
  <si>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</si>
  <si>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</si>
  <si>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</si>
  <si>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</si>
  <si>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</si>
  <si>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</si>
  <si>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</si>
  <si>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</si>
  <si>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</si>
  <si>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</si>
  <si>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</si>
  <si>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</si>
  <si>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</si>
  <si>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</si>
  <si>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</si>
  <si>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</si>
  <si>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</si>
  <si>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</si>
  <si>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</si>
  <si>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</si>
  <si>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</si>
  <si>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</si>
  <si>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</si>
  <si>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</si>
  <si>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</si>
  <si>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</si>
  <si>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</si>
  <si>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</si>
  <si>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</si>
  <si>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</si>
  <si>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</si>
  <si>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</si>
  <si>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</si>
  <si>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</si>
  <si>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</si>
  <si>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</si>
  <si>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</si>
  <si>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</si>
  <si>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</si>
  <si>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</si>
  <si>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</si>
  <si>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</si>
  <si>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</si>
  <si>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</si>
  <si>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</si>
  <si>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</si>
  <si>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</si>
  <si>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</si>
  <si>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</si>
  <si>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</si>
  <si>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</si>
  <si>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</si>
  <si>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</si>
  <si>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</si>
  <si>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</si>
  <si>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</si>
  <si>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</si>
  <si>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</si>
  <si>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</si>
  <si>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</si>
  <si>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</si>
  <si>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</si>
  <si>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</si>
  <si>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</si>
  <si>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</si>
  <si>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</si>
  <si>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</si>
  <si>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</si>
  <si>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</si>
  <si>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</si>
  <si>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</si>
  <si>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</si>
  <si>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</si>
  <si>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</si>
  <si>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</si>
  <si>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</si>
  <si>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</si>
  <si>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</si>
  <si>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</si>
  <si>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</si>
  <si>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</si>
  <si>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</si>
  <si>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</si>
  <si>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</si>
  <si>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</si>
  <si>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</si>
  <si>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</si>
  <si>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</si>
  <si>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</si>
  <si>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</si>
  <si>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</si>
  <si>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</si>
  <si>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</si>
  <si>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</si>
  <si>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</si>
  <si>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</si>
  <si>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</si>
  <si>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</si>
  <si>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</si>
  <si>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</si>
  <si>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</si>
  <si>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</si>
  <si>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</si>
  <si>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</si>
  <si>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</si>
  <si>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</si>
  <si>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</si>
  <si>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</si>
  <si>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</si>
  <si>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</si>
  <si>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</si>
  <si>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</si>
  <si>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</si>
  <si>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</si>
  <si>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</si>
  <si>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</si>
  <si>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</si>
  <si>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</si>
  <si>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</si>
  <si>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</si>
  <si>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</si>
  <si>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</si>
  <si>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</si>
  <si>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</si>
  <si>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</si>
  <si>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</si>
  <si>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</si>
  <si>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</si>
  <si>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</si>
  <si>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</si>
  <si>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</si>
  <si>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</si>
  <si>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</si>
  <si>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</si>
  <si>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</si>
  <si>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</si>
  <si>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</si>
  <si>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</si>
  <si>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</si>
  <si>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</si>
  <si>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</si>
  <si>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</si>
  <si>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</si>
  <si>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</si>
  <si>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</si>
  <si>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</si>
  <si>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</si>
  <si>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</si>
  <si>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</si>
  <si>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</si>
  <si>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</si>
  <si>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</si>
  <si>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</si>
  <si>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</si>
  <si>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</si>
  <si>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</si>
  <si>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</si>
  <si>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</si>
  <si>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</si>
  <si>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</si>
  <si>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</si>
  <si>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</si>
  <si>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</si>
  <si>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</si>
  <si>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</si>
  <si>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</si>
  <si>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</si>
  <si>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</si>
  <si>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</si>
  <si>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</si>
  <si>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</si>
  <si>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</si>
  <si>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</si>
  <si>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</si>
  <si>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</si>
  <si>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</si>
  <si>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</si>
  <si>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</si>
  <si>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</si>
  <si>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</si>
  <si>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</si>
  <si>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</si>
  <si>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</si>
  <si>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</si>
  <si>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</si>
  <si>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</si>
  <si>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</si>
  <si>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</si>
  <si>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</si>
  <si>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</si>
  <si>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</si>
  <si>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</si>
  <si>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</si>
  <si>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</si>
  <si>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</si>
  <si>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</si>
  <si>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</si>
  <si>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</si>
  <si>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</si>
  <si>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</si>
  <si>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</si>
  <si>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</si>
  <si>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</si>
  <si>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</si>
  <si>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</si>
  <si>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</si>
  <si>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</si>
  <si>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</si>
  <si>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</si>
  <si>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</si>
  <si>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</si>
  <si>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</si>
  <si>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</si>
  <si>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</si>
  <si>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</si>
  <si>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</si>
  <si>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</si>
  <si>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</si>
  <si>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</si>
  <si>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</si>
  <si>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</si>
  <si>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</si>
  <si>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</si>
  <si>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</si>
  <si>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</si>
  <si>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</si>
  <si>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</si>
  <si>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</si>
  <si>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</si>
  <si>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</si>
  <si>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</si>
  <si>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</si>
  <si>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</si>
  <si>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</si>
  <si>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</si>
  <si>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</si>
  <si>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</si>
  <si>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</si>
  <si>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</si>
  <si>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</si>
  <si>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</si>
  <si>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</si>
  <si>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</si>
  <si>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</si>
  <si>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</si>
  <si>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</si>
  <si>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</si>
  <si>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</si>
  <si>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</si>
  <si>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</si>
  <si>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</si>
  <si>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</si>
  <si>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</si>
  <si>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</si>
  <si>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</si>
  <si>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</si>
  <si>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</si>
  <si>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</si>
  <si>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</si>
  <si>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</si>
  <si>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</si>
  <si>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</si>
  <si>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</si>
  <si>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</si>
  <si>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</si>
  <si>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</si>
  <si>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</si>
  <si>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</si>
  <si>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</si>
  <si>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</si>
  <si>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</si>
  <si>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</si>
  <si>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</si>
  <si>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</si>
  <si>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</si>
  <si>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</si>
  <si>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</si>
  <si>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</si>
  <si>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</si>
  <si>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</si>
  <si>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</si>
  <si>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</si>
  <si>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</si>
  <si>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</si>
  <si>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</si>
  <si>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</si>
  <si>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</si>
  <si>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</si>
  <si>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</si>
  <si>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</si>
  <si>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</si>
  <si>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</si>
  <si>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</si>
  <si>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</si>
  <si>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</si>
  <si>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</si>
  <si>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</si>
  <si>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</si>
  <si>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</si>
  <si>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</si>
  <si>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</si>
  <si>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</si>
  <si>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</si>
  <si>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</si>
  <si>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</si>
  <si>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</si>
  <si>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</si>
  <si>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</si>
  <si>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</si>
  <si>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</si>
  <si>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</si>
  <si>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</si>
  <si>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</si>
  <si>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</si>
  <si>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</si>
  <si>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</si>
  <si>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</si>
  <si>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</si>
  <si>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</si>
  <si>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</si>
  <si>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</si>
  <si>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</si>
  <si>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</si>
  <si>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</si>
  <si>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</si>
  <si>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</si>
  <si>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</si>
  <si>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</si>
  <si>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</si>
  <si>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</si>
  <si>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</si>
  <si>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</si>
  <si>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</si>
  <si>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</si>
  <si>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</si>
  <si>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</si>
  <si>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</si>
  <si>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</si>
  <si>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</si>
  <si>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</si>
  <si>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</si>
  <si>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</si>
  <si>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</si>
  <si>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</si>
  <si>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</si>
  <si>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</si>
  <si>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</si>
  <si>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</si>
  <si>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</si>
  <si>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</si>
  <si>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</si>
  <si>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</si>
  <si>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</si>
  <si>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</si>
  <si>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</si>
  <si>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</si>
  <si>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</si>
  <si>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</si>
  <si>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</si>
  <si>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</si>
  <si>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</si>
  <si>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</si>
  <si>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</si>
  <si>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</si>
  <si>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</si>
  <si>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</si>
  <si>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</si>
  <si>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</si>
  <si>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</si>
  <si>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</si>
  <si>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</si>
  <si>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</si>
  <si>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</si>
  <si>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</si>
  <si>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</si>
  <si>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</si>
  <si>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</si>
  <si>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</si>
  <si>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</si>
  <si>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</si>
  <si>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</si>
  <si>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</si>
  <si>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</si>
  <si>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</si>
  <si>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</si>
  <si>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</si>
  <si>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</si>
  <si>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</si>
  <si>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</si>
  <si>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</si>
  <si>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</si>
  <si>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</si>
  <si>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</si>
  <si>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</si>
  <si>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</si>
  <si>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</si>
  <si>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</si>
  <si>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</si>
  <si>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</si>
  <si>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</si>
  <si>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</si>
  <si>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</si>
  <si>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</si>
  <si>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</si>
  <si>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</si>
  <si>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</si>
  <si>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</si>
  <si>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</si>
  <si>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</si>
  <si>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</si>
  <si>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</si>
  <si>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</si>
  <si>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</si>
  <si>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</si>
  <si>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</si>
  <si>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</si>
  <si>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</si>
  <si>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</si>
  <si>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</si>
  <si>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</si>
  <si>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</si>
  <si>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</si>
  <si>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</si>
  <si>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</si>
  <si>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</si>
  <si>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</si>
  <si>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</si>
  <si>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</si>
  <si>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</si>
  <si>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</si>
  <si>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</si>
  <si>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</si>
  <si>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</si>
  <si>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</si>
  <si>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</si>
  <si>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</si>
  <si>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</si>
  <si>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</si>
  <si>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</si>
  <si>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</si>
  <si>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</si>
  <si>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</si>
  <si>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</si>
  <si>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</si>
  <si>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</si>
  <si>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</si>
  <si>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</si>
  <si>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</si>
  <si>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</si>
  <si>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</si>
  <si>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</si>
  <si>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</si>
  <si>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</si>
  <si>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</si>
  <si>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</si>
  <si>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</si>
  <si>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</si>
  <si>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</si>
  <si>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</si>
  <si>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</si>
  <si>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</si>
  <si>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</si>
  <si>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</si>
  <si>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</si>
  <si>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</si>
  <si>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</si>
  <si>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</si>
  <si>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</si>
  <si>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</si>
  <si>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</si>
  <si>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</si>
  <si>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</si>
  <si>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</si>
  <si>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</si>
  <si>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</si>
  <si>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</si>
  <si>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</si>
  <si>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</si>
  <si>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</si>
  <si>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</si>
  <si>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</si>
  <si>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</si>
  <si>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</si>
  <si>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</si>
  <si>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</si>
  <si>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</si>
  <si>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</si>
  <si>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</si>
  <si>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</si>
  <si>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</si>
  <si>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</si>
  <si>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</si>
  <si>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</si>
  <si>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</si>
  <si>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</si>
  <si>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</si>
  <si>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</si>
  <si>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</si>
  <si>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</si>
  <si>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</si>
  <si>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</si>
  <si>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</si>
  <si>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</si>
  <si>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</si>
  <si>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</si>
  <si>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</si>
  <si>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</si>
  <si>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</si>
  <si>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</si>
  <si>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</si>
  <si>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</si>
  <si>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</si>
  <si>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</si>
  <si>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</si>
  <si>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</si>
  <si>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</si>
  <si>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</si>
  <si>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</si>
  <si>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</si>
  <si>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</si>
  <si>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</si>
  <si>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</si>
  <si>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</si>
  <si>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</si>
  <si>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</si>
  <si>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</si>
  <si>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</si>
  <si>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</si>
  <si>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</si>
  <si>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</si>
  <si>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</si>
  <si>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</si>
  <si>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</si>
  <si>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</si>
  <si>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</si>
  <si>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</si>
  <si>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</si>
  <si>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</si>
  <si>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</si>
  <si>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</si>
  <si>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</si>
  <si>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</si>
  <si>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</si>
  <si>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</si>
  <si>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</si>
  <si>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</si>
  <si>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</si>
  <si>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</si>
  <si>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</si>
  <si>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</si>
  <si>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</si>
  <si>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</si>
  <si>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</si>
  <si>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</si>
  <si>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</si>
  <si>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</si>
  <si>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</si>
  <si>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</si>
  <si>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</si>
  <si>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</si>
  <si>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</si>
  <si>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</si>
  <si>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</si>
  <si>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</si>
  <si>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</si>
  <si>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</si>
  <si>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</si>
  <si>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</si>
  <si>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</si>
  <si>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</si>
  <si>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</si>
  <si>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</si>
  <si>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</si>
  <si>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</si>
  <si>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</si>
  <si>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</si>
  <si>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</si>
  <si>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</si>
  <si>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</si>
  <si>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</si>
  <si>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</si>
  <si>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</si>
  <si>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</si>
  <si>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</si>
  <si>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</si>
  <si>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</si>
  <si>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</si>
  <si>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</si>
  <si>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</si>
  <si>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</si>
  <si>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</si>
  <si>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</si>
  <si>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</si>
  <si>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</si>
  <si>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</si>
  <si>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</si>
  <si>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</si>
  <si>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</si>
  <si>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</si>
  <si>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</si>
  <si>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</si>
  <si>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</si>
  <si>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</si>
  <si>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</si>
  <si>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</si>
  <si>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</si>
  <si>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</si>
  <si>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</si>
  <si>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</si>
  <si>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</si>
  <si>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</si>
  <si>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</si>
  <si>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</si>
  <si>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</si>
  <si>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</si>
  <si>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</si>
  <si>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</si>
  <si>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</si>
  <si>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</si>
  <si>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</si>
  <si>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</si>
  <si>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</si>
  <si>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</si>
  <si>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</si>
  <si>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</si>
  <si>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</si>
  <si>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</si>
  <si>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</si>
  <si>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</si>
  <si>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</si>
  <si>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</si>
  <si>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</si>
  <si>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</si>
  <si>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</si>
  <si>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</si>
  <si>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</si>
  <si>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</si>
  <si>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</si>
  <si>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</si>
  <si>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</si>
  <si>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</si>
  <si>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</si>
  <si>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</si>
  <si>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</si>
  <si>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</si>
  <si>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</si>
  <si>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</si>
  <si>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</si>
  <si>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</si>
  <si>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</si>
  <si>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</si>
  <si>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</si>
  <si>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</si>
  <si>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</si>
  <si>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</si>
  <si>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</si>
  <si>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</si>
  <si>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</si>
  <si>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</si>
  <si>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</si>
  <si>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</si>
  <si>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</si>
  <si>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</si>
  <si>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</si>
  <si>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</si>
  <si>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</si>
  <si>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</si>
  <si>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</si>
  <si>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</si>
  <si>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</si>
  <si>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</si>
  <si>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</si>
  <si>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</si>
  <si>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</si>
  <si>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</si>
  <si>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</si>
  <si>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</si>
  <si>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</si>
  <si>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</si>
  <si>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</si>
  <si>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</si>
  <si>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</si>
  <si>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</si>
  <si>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</si>
  <si>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</si>
  <si>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</si>
  <si>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</si>
  <si>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</si>
  <si>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</si>
  <si>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</si>
  <si>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</si>
  <si>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</si>
  <si>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</si>
  <si>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</si>
  <si>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</si>
  <si>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</si>
  <si>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</si>
  <si>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</si>
  <si>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</si>
  <si>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</si>
  <si>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</si>
  <si>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</si>
  <si>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</si>
  <si>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</si>
  <si>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</si>
  <si>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</si>
  <si>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</si>
  <si>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</si>
  <si>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</si>
  <si>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</si>
  <si>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</si>
  <si>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</si>
  <si>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</si>
  <si>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</si>
  <si>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</si>
  <si>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</si>
  <si>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</si>
  <si>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</si>
  <si>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</si>
  <si>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</si>
  <si>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</si>
  <si>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</si>
  <si>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</si>
  <si>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</si>
  <si>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</si>
  <si>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</si>
  <si>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</si>
  <si>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</si>
  <si>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</si>
  <si>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</si>
  <si>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</si>
  <si>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</si>
  <si>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</si>
  <si>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</si>
  <si>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</si>
  <si>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</si>
  <si>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</si>
  <si>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</si>
  <si>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</si>
  <si>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</si>
  <si>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</si>
  <si>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</si>
  <si>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</si>
  <si>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</si>
  <si>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</si>
  <si>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</si>
  <si>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</si>
  <si>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</si>
  <si>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</si>
  <si>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</si>
  <si>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</si>
  <si>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</si>
  <si>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</si>
  <si>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</si>
  <si>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</si>
  <si>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</si>
  <si>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</si>
  <si>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</si>
  <si>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</si>
  <si>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</si>
  <si>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</si>
  <si>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</si>
  <si>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</si>
  <si>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</si>
  <si>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</si>
  <si>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</si>
  <si>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</si>
  <si>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</si>
  <si>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</si>
  <si>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</si>
  <si>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</si>
  <si>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</si>
  <si>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</si>
  <si>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</si>
  <si>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</si>
  <si>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</si>
  <si>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</si>
  <si>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</si>
  <si>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</si>
  <si>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</si>
  <si>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</si>
  <si>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</si>
  <si>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</si>
  <si>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</si>
  <si>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</si>
  <si>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</si>
  <si>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</si>
  <si>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</si>
  <si>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</si>
  <si>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</si>
  <si>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</si>
  <si>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</si>
  <si>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</si>
  <si>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</si>
  <si>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</si>
  <si>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</si>
  <si>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</si>
  <si>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</si>
  <si>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</si>
  <si>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</si>
  <si>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</si>
  <si>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</si>
  <si>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</si>
  <si>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</si>
  <si>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</si>
  <si>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</si>
  <si>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</si>
  <si>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</si>
  <si>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</si>
  <si>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</si>
  <si>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</si>
  <si>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</si>
  <si>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</si>
  <si>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</si>
  <si>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</si>
  <si>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</si>
  <si>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</si>
  <si>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</si>
  <si>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</si>
  <si>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</si>
  <si>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</si>
  <si>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</si>
  <si>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</si>
  <si>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</si>
  <si>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</si>
  <si>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</si>
  <si>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</si>
  <si>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</si>
  <si>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</si>
  <si>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</si>
  <si>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</si>
  <si>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</si>
  <si>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</si>
  <si>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</si>
  <si>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</si>
  <si>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</si>
  <si>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</si>
  <si>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</si>
  <si>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</si>
  <si>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</si>
  <si>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</si>
  <si>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</si>
  <si>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</si>
  <si>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</si>
  <si>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</si>
  <si>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</si>
  <si>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</si>
  <si>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</si>
  <si>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</si>
  <si>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</si>
  <si>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</si>
  <si>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</si>
  <si>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</si>
  <si>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</si>
  <si>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</si>
  <si>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</si>
  <si>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</si>
  <si>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</si>
  <si>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</si>
  <si>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</si>
  <si>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</si>
  <si>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</si>
  <si>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</si>
  <si>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</si>
  <si>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</si>
  <si>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</si>
  <si>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</si>
  <si>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</si>
  <si>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</si>
  <si>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</si>
  <si>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</si>
  <si>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</si>
  <si>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</si>
  <si>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</si>
  <si>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</si>
  <si>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</si>
  <si>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</si>
  <si>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</si>
  <si>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</si>
  <si>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</si>
  <si>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</si>
  <si>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</si>
  <si>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</si>
  <si>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</si>
  <si>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</si>
  <si>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</si>
  <si>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</si>
  <si>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</si>
  <si>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</si>
  <si>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</si>
  <si>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</si>
  <si>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</si>
  <si>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</si>
  <si>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</si>
  <si>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</si>
  <si>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</si>
  <si>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</si>
  <si>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</si>
  <si>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</si>
  <si>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</si>
  <si>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</si>
  <si>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</si>
  <si>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</si>
  <si>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</si>
  <si>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</si>
  <si>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</si>
  <si>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</si>
  <si>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</si>
  <si>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</si>
  <si>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</si>
  <si>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</si>
  <si>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</si>
  <si>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</si>
  <si>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</si>
  <si>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</si>
  <si>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</si>
  <si>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</si>
  <si>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</si>
  <si>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</si>
  <si>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</si>
  <si>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</si>
  <si>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</si>
  <si>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</si>
  <si>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</si>
  <si>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</si>
  <si>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</si>
  <si>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</si>
  <si>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</si>
  <si>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</si>
  <si>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</si>
  <si>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</si>
  <si>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</si>
  <si>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</si>
  <si>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</si>
  <si>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</si>
  <si>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</si>
  <si>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</si>
  <si>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</si>
  <si>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</si>
  <si>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</si>
  <si>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</si>
  <si>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</si>
  <si>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</si>
  <si>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</si>
  <si>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</si>
  <si>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</si>
  <si>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</si>
  <si>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</si>
  <si>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</si>
  <si>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</si>
  <si>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</si>
  <si>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</si>
  <si>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</si>
  <si>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</si>
  <si>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</si>
  <si>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</si>
  <si>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</si>
  <si>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</si>
  <si>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</si>
  <si>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</si>
  <si>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</si>
  <si>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</si>
  <si>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</si>
  <si>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</si>
  <si>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</si>
  <si>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</si>
  <si>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</si>
  <si>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</si>
  <si>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</si>
  <si>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</si>
  <si>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</si>
  <si>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</si>
  <si>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</si>
  <si>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</si>
  <si>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</si>
  <si>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</si>
  <si>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</si>
  <si>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</si>
  <si>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</si>
  <si>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</si>
  <si>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</si>
  <si>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</si>
  <si>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</si>
  <si>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</si>
  <si>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</si>
  <si>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</si>
  <si>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</si>
  <si>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</si>
  <si>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</si>
  <si>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</si>
  <si>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</si>
  <si>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</si>
  <si>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</si>
  <si>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</si>
  <si>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</si>
  <si>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</si>
  <si>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</si>
  <si>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</si>
  <si>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</si>
  <si>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</si>
  <si>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</si>
  <si>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</si>
  <si>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</si>
  <si>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</si>
  <si>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</si>
  <si>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</si>
  <si>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</si>
  <si>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</si>
  <si>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</si>
  <si>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</si>
  <si>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</si>
  <si>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</si>
  <si>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</si>
  <si>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</si>
  <si>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</si>
  <si>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</si>
  <si>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</si>
  <si>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</si>
  <si>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</si>
  <si>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</si>
  <si>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</si>
  <si>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</si>
  <si>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</si>
  <si>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</si>
  <si>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</si>
  <si>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</si>
  <si>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</si>
  <si>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</si>
  <si>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</si>
  <si>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</si>
  <si>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</si>
  <si>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</si>
  <si>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</si>
  <si>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</si>
  <si>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</si>
  <si>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</si>
  <si>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</si>
  <si>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</si>
  <si>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</si>
  <si>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</si>
  <si>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</si>
  <si>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</si>
  <si>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</si>
  <si>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</si>
  <si>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</si>
  <si>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</si>
  <si>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</si>
  <si>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</si>
  <si>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</si>
  <si>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</si>
  <si>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</si>
  <si>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</si>
  <si>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</si>
  <si>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</si>
  <si>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</si>
  <si>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</si>
  <si>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</si>
  <si>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</si>
  <si>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</si>
  <si>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</si>
  <si>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</si>
  <si>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</si>
  <si>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</si>
  <si>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</si>
  <si>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</si>
  <si>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</si>
  <si>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</si>
  <si>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</si>
  <si>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</si>
  <si>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</si>
  <si>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</si>
  <si>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</si>
  <si>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</si>
  <si>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</si>
  <si>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</si>
  <si>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</si>
  <si>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</si>
  <si>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</si>
  <si>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</si>
  <si>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</si>
  <si>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</si>
  <si>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</si>
  <si>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</si>
  <si>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</si>
  <si>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</si>
  <si>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</si>
  <si>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</si>
  <si>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</si>
  <si>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</si>
  <si>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</si>
  <si>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</si>
  <si>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</si>
  <si>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</si>
  <si>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</si>
  <si>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</si>
  <si>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</si>
  <si>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</si>
  <si>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</si>
  <si>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</si>
  <si>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</si>
  <si>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</si>
  <si>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</si>
  <si>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</si>
  <si>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</si>
  <si>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</si>
  <si>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</si>
  <si>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</si>
  <si>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</si>
  <si>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</si>
  <si>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</si>
  <si>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</si>
  <si>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</si>
  <si>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</si>
  <si>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</si>
  <si>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</si>
  <si>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</si>
  <si>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</si>
  <si>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</si>
  <si>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</si>
  <si>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</si>
  <si>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</si>
  <si>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</si>
  <si>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</si>
  <si>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</si>
  <si>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</si>
  <si>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</si>
  <si>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</si>
  <si>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</si>
  <si>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</si>
  <si>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</si>
  <si>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</si>
  <si>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</si>
  <si>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</si>
  <si>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</si>
  <si>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</si>
  <si>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</si>
  <si>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</si>
  <si>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</si>
  <si>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</si>
  <si>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</si>
  <si>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</si>
  <si>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</si>
  <si>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</si>
  <si>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</si>
  <si>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</si>
  <si>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</si>
  <si>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</si>
  <si>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</si>
  <si>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</si>
  <si>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</si>
  <si>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</si>
  <si>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</si>
  <si>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</si>
  <si>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</si>
  <si>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</si>
  <si>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</si>
  <si>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</si>
  <si>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</si>
  <si>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</si>
  <si>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</si>
  <si>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</si>
  <si>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</si>
  <si>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</si>
  <si>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</si>
  <si>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</si>
  <si>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</si>
  <si>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</si>
  <si>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</si>
  <si>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</si>
  <si>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</si>
  <si>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</si>
  <si>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</si>
  <si>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</si>
  <si>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</si>
  <si>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</si>
  <si>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</si>
  <si>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</si>
  <si>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</si>
  <si>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</si>
  <si>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</si>
  <si>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</si>
  <si>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</si>
  <si>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</si>
  <si>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</si>
  <si>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</si>
  <si>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</si>
  <si>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</si>
  <si>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</si>
  <si>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</si>
  <si>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</si>
  <si>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</si>
  <si>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</si>
  <si>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</si>
  <si>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</si>
  <si>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</si>
  <si>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</si>
  <si>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</si>
  <si>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</si>
  <si>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</si>
  <si>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</si>
  <si>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</si>
  <si>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</si>
  <si>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</si>
  <si>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</si>
  <si>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</si>
  <si>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</si>
  <si>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</si>
  <si>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</si>
  <si>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</si>
  <si>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</si>
  <si>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</si>
  <si>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</si>
  <si>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</si>
  <si>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</si>
  <si>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</si>
  <si>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</si>
  <si>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</si>
  <si>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</si>
  <si>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</si>
  <si>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</si>
  <si>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</si>
  <si>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</si>
  <si>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</si>
  <si>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</si>
  <si>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</si>
  <si>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</si>
  <si>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</si>
  <si>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</si>
  <si>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</si>
  <si>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</si>
  <si>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</si>
  <si>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</si>
  <si>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</si>
  <si>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</si>
  <si>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</si>
  <si>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</si>
  <si>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</si>
  <si>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</si>
  <si>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</si>
  <si>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</si>
  <si>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</si>
  <si>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</si>
  <si>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</si>
  <si>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</si>
  <si>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</si>
  <si>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</si>
  <si>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</si>
  <si>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</si>
  <si>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</si>
  <si>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</si>
  <si>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</si>
  <si>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</si>
  <si>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</si>
  <si>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</si>
  <si>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</si>
  <si>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</si>
  <si>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</si>
  <si>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</si>
  <si>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</si>
  <si>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</si>
  <si>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</si>
  <si>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</si>
  <si>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</si>
  <si>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</si>
  <si>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</si>
  <si>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</si>
  <si>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</si>
  <si>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</si>
  <si>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</si>
  <si>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</si>
  <si>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</si>
  <si>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</si>
  <si>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</si>
  <si>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</si>
  <si>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</si>
  <si>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</si>
  <si>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</si>
  <si>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</si>
  <si>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</si>
  <si>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</si>
  <si>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</si>
  <si>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</si>
  <si>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</si>
  <si>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</si>
  <si>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</si>
  <si>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</si>
  <si>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</si>
  <si>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</si>
  <si>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</si>
  <si>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</si>
  <si>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</si>
  <si>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</si>
  <si>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</si>
  <si>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</si>
  <si>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</si>
  <si>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</si>
  <si>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</si>
  <si>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</si>
  <si>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</si>
  <si>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</si>
  <si>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</si>
  <si>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</si>
  <si>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</si>
  <si>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</si>
  <si>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</si>
  <si>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</si>
  <si>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</si>
  <si>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</si>
  <si>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</si>
  <si>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</si>
  <si>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</si>
  <si>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</si>
  <si>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</si>
  <si>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</si>
  <si>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</si>
  <si>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</si>
  <si>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</si>
  <si>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</si>
  <si>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</si>
  <si>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</si>
  <si>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</si>
  <si>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</si>
  <si>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</si>
  <si>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</si>
  <si>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</si>
  <si>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</si>
  <si>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</si>
  <si>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</si>
  <si>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</si>
  <si>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</si>
  <si>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</si>
  <si>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</si>
  <si>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</si>
  <si>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</si>
  <si>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</si>
  <si>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</si>
  <si>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</si>
  <si>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</si>
  <si>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</si>
  <si>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</si>
  <si>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</si>
  <si>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</si>
  <si>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</si>
  <si>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</si>
  <si>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</si>
  <si>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</si>
  <si>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</si>
  <si>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</si>
  <si>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</si>
  <si>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</si>
  <si>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</si>
  <si>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</si>
  <si>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</si>
  <si>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</si>
  <si>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</si>
  <si>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</si>
  <si>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</si>
  <si>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</si>
  <si>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</si>
  <si>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</si>
  <si>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</si>
  <si>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</si>
  <si>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</si>
  <si>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</si>
  <si>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</si>
  <si>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</si>
  <si>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</si>
  <si>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</si>
  <si>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</si>
  <si>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</si>
  <si>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</si>
  <si>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</si>
  <si>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</si>
  <si>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</si>
  <si>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</si>
  <si>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</si>
  <si>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</si>
  <si>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</si>
  <si>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</si>
  <si>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</si>
  <si>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</si>
  <si>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</si>
  <si>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</si>
  <si>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</si>
  <si>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</si>
  <si>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</si>
  <si>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</si>
  <si>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</si>
  <si>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</si>
  <si>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</si>
  <si>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</si>
  <si>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</si>
  <si>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</si>
  <si>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</si>
  <si>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</si>
  <si>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</si>
  <si>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</si>
  <si>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</si>
  <si>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</si>
  <si>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</si>
  <si>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</si>
  <si>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</si>
  <si>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</si>
  <si>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</si>
  <si>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</si>
  <si>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</si>
  <si>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</si>
  <si>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</si>
  <si>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</si>
  <si>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</si>
  <si>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</si>
  <si>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</si>
  <si>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</si>
  <si>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</si>
  <si>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</si>
  <si>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</si>
  <si>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</si>
  <si>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</si>
  <si>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</si>
  <si>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</si>
  <si>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</si>
  <si>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</si>
  <si>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</si>
  <si>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</si>
  <si>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</si>
  <si>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</si>
  <si>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</si>
  <si>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</si>
  <si>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</si>
  <si>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</si>
  <si>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</si>
  <si>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</si>
  <si>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</si>
  <si>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</si>
  <si>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</si>
  <si>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</si>
  <si>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</si>
  <si>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</si>
  <si>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</si>
  <si>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</si>
  <si>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</si>
  <si>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</si>
  <si>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</si>
  <si>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</si>
  <si>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</si>
  <si>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</si>
  <si>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</si>
  <si>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</si>
  <si>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</si>
  <si>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</si>
  <si>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</si>
  <si>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</si>
  <si>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</si>
  <si>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</si>
  <si>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</si>
  <si>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</si>
  <si>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</si>
  <si>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</si>
  <si>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</si>
  <si>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</si>
  <si>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</si>
  <si>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</si>
  <si>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</si>
  <si>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</si>
  <si>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</si>
  <si>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</si>
  <si>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</si>
  <si>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</si>
  <si>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</si>
  <si>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</si>
  <si>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</si>
  <si>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</si>
  <si>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</si>
  <si>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</si>
  <si>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</si>
  <si>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</si>
  <si>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</si>
  <si>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</si>
  <si>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</si>
  <si>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</si>
  <si>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</si>
  <si>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</si>
  <si>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</si>
  <si>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</si>
  <si>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</si>
  <si>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</si>
  <si>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</si>
  <si>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</si>
  <si>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</si>
  <si>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</si>
  <si>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</si>
  <si>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</si>
  <si>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</si>
  <si>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</si>
  <si>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</si>
  <si>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</si>
  <si>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</si>
  <si>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</si>
  <si>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</si>
  <si>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</si>
  <si>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</si>
  <si>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</si>
  <si>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</si>
  <si>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</si>
  <si>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</si>
  <si>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</si>
  <si>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</si>
  <si>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</si>
  <si>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</si>
  <si>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</si>
  <si>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</si>
  <si>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</si>
  <si>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</si>
  <si>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</si>
  <si>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</si>
  <si>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</si>
  <si>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</si>
  <si>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</si>
  <si>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</si>
  <si>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</si>
  <si>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</si>
  <si>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</si>
  <si>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</si>
  <si>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</si>
  <si>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</si>
  <si>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</si>
  <si>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</si>
  <si>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</si>
  <si>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</si>
  <si>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</si>
  <si>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</si>
  <si>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</si>
  <si>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</si>
  <si>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</si>
  <si>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</si>
  <si>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</si>
  <si>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</si>
  <si>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</si>
  <si>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</si>
  <si>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</si>
  <si>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</si>
  <si>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</si>
  <si>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</si>
  <si>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</si>
  <si>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</si>
  <si>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</si>
  <si>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</si>
  <si>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</si>
  <si>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</si>
  <si>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</si>
  <si>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</si>
  <si>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</si>
  <si>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</si>
  <si>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</si>
  <si>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</si>
  <si>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</si>
  <si>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</si>
  <si>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</si>
  <si>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</si>
  <si>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</si>
  <si>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</si>
  <si>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</si>
  <si>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</si>
  <si>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</si>
  <si>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</si>
  <si>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</si>
  <si>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</si>
  <si>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</si>
  <si>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</si>
  <si>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</si>
  <si>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</si>
  <si>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</si>
  <si>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</si>
  <si>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</si>
  <si>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</si>
  <si>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</si>
  <si>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</si>
  <si>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</si>
  <si>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</si>
  <si>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</si>
  <si>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</si>
  <si>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</si>
  <si>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</si>
  <si>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</si>
  <si>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</si>
  <si>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</si>
  <si>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</si>
  <si>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</si>
  <si>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</si>
  <si>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</si>
  <si>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</si>
  <si>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</si>
  <si>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</si>
  <si>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</si>
  <si>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</si>
  <si>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</si>
  <si>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</si>
  <si>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</si>
  <si>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</si>
  <si>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</si>
  <si>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</si>
  <si>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</si>
  <si>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</si>
  <si>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</si>
  <si>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</si>
  <si>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</si>
  <si>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</si>
  <si>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</si>
  <si>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</si>
  <si>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</si>
  <si>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</si>
  <si>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</si>
  <si>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</si>
  <si>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</si>
  <si>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</si>
  <si>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</si>
  <si>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</si>
  <si>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</si>
  <si>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</si>
  <si>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</si>
  <si>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</si>
  <si>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</si>
  <si>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</si>
  <si>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</si>
  <si>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</si>
  <si>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</si>
  <si>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</si>
  <si>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</si>
  <si>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</si>
  <si>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</si>
  <si>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</si>
  <si>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</si>
  <si>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</si>
  <si>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</si>
  <si>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</si>
  <si>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</si>
  <si>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</si>
  <si>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</si>
  <si>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</si>
  <si>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</si>
  <si>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</si>
  <si>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</si>
  <si>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</si>
  <si>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</si>
  <si>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</si>
  <si>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</si>
  <si>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</si>
  <si>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</si>
  <si>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</si>
  <si>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</si>
  <si>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</si>
  <si>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</si>
  <si>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</si>
  <si>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</si>
  <si>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</si>
  <si>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</si>
  <si>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</si>
  <si>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</si>
  <si>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</si>
  <si>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</si>
  <si>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</si>
  <si>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</si>
  <si>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</si>
  <si>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</si>
  <si>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</si>
  <si>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</si>
  <si>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</si>
  <si>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</si>
  <si>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</si>
  <si>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</si>
  <si>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</si>
  <si>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</si>
  <si>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</si>
  <si>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</si>
  <si>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</si>
  <si>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</si>
  <si>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</si>
  <si>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</si>
  <si>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</si>
  <si>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</si>
  <si>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</si>
  <si>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</si>
  <si>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</si>
  <si>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</si>
  <si>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</si>
  <si>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</si>
  <si>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</si>
  <si>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</si>
  <si>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</si>
  <si>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</si>
  <si>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</si>
  <si>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</si>
  <si>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</si>
  <si>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</si>
  <si>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</si>
  <si>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</si>
  <si>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</si>
  <si>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</si>
  <si>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</si>
  <si>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</si>
  <si>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</si>
  <si>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</si>
  <si>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</si>
  <si>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</si>
  <si>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</si>
  <si>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</si>
  <si>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</si>
  <si>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</si>
  <si>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</si>
  <si>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</si>
  <si>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</si>
  <si>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</si>
  <si>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</si>
  <si>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</si>
  <si>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</si>
  <si>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</si>
  <si>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</si>
  <si>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</si>
  <si>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</si>
  <si>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</si>
  <si>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</si>
  <si>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</si>
  <si>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</si>
  <si>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</si>
  <si>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</si>
  <si>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</si>
  <si>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</si>
  <si>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</si>
  <si>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</si>
  <si>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</si>
  <si>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</si>
  <si>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</si>
  <si>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</si>
  <si>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</si>
  <si>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</si>
  <si>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</si>
  <si>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</si>
  <si>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</si>
  <si>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</si>
  <si>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</si>
  <si>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</si>
  <si>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</si>
  <si>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</si>
  <si>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</si>
  <si>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</si>
  <si>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</si>
  <si>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</si>
  <si>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</si>
  <si>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</si>
  <si>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</si>
  <si>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</si>
  <si>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</si>
  <si>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</si>
  <si>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</si>
  <si>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</si>
  <si>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</si>
  <si>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</si>
  <si>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</si>
  <si>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</si>
  <si>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</si>
  <si>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</si>
  <si>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</si>
  <si>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</si>
  <si>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</si>
  <si>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</si>
  <si>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</si>
  <si>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</si>
  <si>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</si>
  <si>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</si>
  <si>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</si>
  <si>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</si>
  <si>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</si>
  <si>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</si>
  <si>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</si>
  <si>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</si>
  <si>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</si>
  <si>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</si>
  <si>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</si>
  <si>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</si>
  <si>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</si>
  <si>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</si>
  <si>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</si>
  <si>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</si>
  <si>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</si>
  <si>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</si>
  <si>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</si>
  <si>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</si>
  <si>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</si>
  <si>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</si>
  <si>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</si>
  <si>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</si>
  <si>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</si>
  <si>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</si>
  <si>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</si>
  <si>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</si>
  <si>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</si>
  <si>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</si>
  <si>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</si>
  <si>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</si>
  <si>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</si>
  <si>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</si>
  <si>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</si>
  <si>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</si>
  <si>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</si>
  <si>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</si>
  <si>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</si>
  <si>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</si>
  <si>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</si>
  <si>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</si>
  <si>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</si>
  <si>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</si>
  <si>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</si>
  <si>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</si>
  <si>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</si>
  <si>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</si>
  <si>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</si>
  <si>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</si>
  <si>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</si>
  <si>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</si>
  <si>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</si>
  <si>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</si>
  <si>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</si>
  <si>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</si>
  <si>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</si>
  <si>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</si>
  <si>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</si>
  <si>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</si>
  <si>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</si>
  <si>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</si>
  <si>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</si>
  <si>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</si>
  <si>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</si>
  <si>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</si>
  <si>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</si>
  <si>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</si>
  <si>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</si>
  <si>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</si>
  <si>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</si>
  <si>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</si>
  <si>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</si>
  <si>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</si>
  <si>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</si>
  <si>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</si>
  <si>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</si>
  <si>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</si>
  <si>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</si>
  <si>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</si>
  <si>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</si>
  <si>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</si>
  <si>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</si>
  <si>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</si>
  <si>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</si>
  <si>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</si>
  <si>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</si>
  <si>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</si>
  <si>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</si>
  <si>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</si>
  <si>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</si>
  <si>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</si>
  <si>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</si>
  <si>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</si>
  <si>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</si>
  <si>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</si>
  <si>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</si>
  <si>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</si>
  <si>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</si>
  <si>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</si>
  <si>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</si>
  <si>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</si>
  <si>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</si>
  <si>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</si>
  <si>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</si>
  <si>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</si>
  <si>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</si>
  <si>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</si>
  <si>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</si>
  <si>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</si>
  <si>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</si>
  <si>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</si>
  <si>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</si>
  <si>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</si>
  <si>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</si>
  <si>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</si>
  <si>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</si>
  <si>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</si>
  <si>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</si>
  <si>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</si>
  <si>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</si>
  <si>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</si>
  <si>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</si>
  <si>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</si>
  <si>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</si>
  <si>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</si>
  <si>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</si>
  <si>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</si>
  <si>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</si>
  <si>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</si>
  <si>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</si>
  <si>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</si>
  <si>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</si>
  <si>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</si>
  <si>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</si>
  <si>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</si>
  <si>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</si>
  <si>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</si>
  <si>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</si>
  <si>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</si>
  <si>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</si>
  <si>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</si>
  <si>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</si>
  <si>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</si>
  <si>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</si>
  <si>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</si>
  <si>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</si>
  <si>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</si>
  <si>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</si>
  <si>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</si>
  <si>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</si>
  <si>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</si>
  <si>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</si>
  <si>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</si>
  <si>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</si>
  <si>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</si>
  <si>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</si>
  <si>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</si>
  <si>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</si>
  <si>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</si>
  <si>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</si>
  <si>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</si>
  <si>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</si>
  <si>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</si>
  <si>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</si>
  <si>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</si>
  <si>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</si>
  <si>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</si>
  <si>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</si>
  <si>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</si>
  <si>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</si>
  <si>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</si>
  <si>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</si>
  <si>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</si>
  <si>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</si>
  <si>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</si>
  <si>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</si>
  <si>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</si>
  <si>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</si>
  <si>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</si>
  <si>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</si>
  <si>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</si>
  <si>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</si>
  <si>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</si>
  <si>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</si>
  <si>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</si>
  <si>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</si>
  <si>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</si>
  <si>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</si>
  <si>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</si>
  <si>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</si>
  <si>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</si>
  <si>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</si>
  <si>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</si>
  <si>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</si>
  <si>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</si>
  <si>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</si>
  <si>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</si>
  <si>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</si>
  <si>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</si>
  <si>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</si>
  <si>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</si>
  <si>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</si>
  <si>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</si>
  <si>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</si>
  <si>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</si>
  <si>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</si>
  <si>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</si>
  <si>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</si>
  <si>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</si>
  <si>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</si>
  <si>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</si>
  <si>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</si>
  <si>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</si>
  <si>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</si>
  <si>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</si>
  <si>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</si>
  <si>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</si>
  <si>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</si>
  <si>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</si>
  <si>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</si>
  <si>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</si>
  <si>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</si>
  <si>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</si>
  <si>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</si>
  <si>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</si>
  <si>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</si>
  <si>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</si>
  <si>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</si>
  <si>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</si>
  <si>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</si>
  <si>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</si>
  <si>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</si>
  <si>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</si>
  <si>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</si>
  <si>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</si>
  <si>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</si>
  <si>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</si>
  <si>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</si>
  <si>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</si>
  <si>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</si>
  <si>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</si>
  <si>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</si>
  <si>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</si>
  <si>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</si>
  <si>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</si>
  <si>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</si>
  <si>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</si>
  <si>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</si>
  <si>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</si>
  <si>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</si>
  <si>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</si>
  <si>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</si>
  <si>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</si>
  <si>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</si>
  <si>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</si>
  <si>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</si>
  <si>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</si>
  <si>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</si>
  <si>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</si>
  <si>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</si>
  <si>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</si>
  <si>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</si>
  <si>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</si>
  <si>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</si>
  <si>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</si>
  <si>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</si>
  <si>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</si>
  <si>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</si>
  <si>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</si>
  <si>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</si>
  <si>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</si>
  <si>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</si>
  <si>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</si>
  <si>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</si>
  <si>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</si>
  <si>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</si>
  <si>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</si>
  <si>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</si>
  <si>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</si>
  <si>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</si>
  <si>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</si>
  <si>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</si>
  <si>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</si>
  <si>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</si>
  <si>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</si>
  <si>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</si>
  <si>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</si>
  <si>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</si>
  <si>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</si>
  <si>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</si>
  <si>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</si>
  <si>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</si>
  <si>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</si>
  <si>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</si>
  <si>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</si>
  <si>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</si>
  <si>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</si>
  <si>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</si>
  <si>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</si>
  <si>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</si>
  <si>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</si>
  <si>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</si>
  <si>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</si>
  <si>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</si>
  <si>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</si>
  <si>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</si>
  <si>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</si>
  <si>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</si>
  <si>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</si>
  <si>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</si>
  <si>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</si>
  <si>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</si>
  <si>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</si>
  <si>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</si>
  <si>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</si>
  <si>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</si>
  <si>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</si>
  <si>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</si>
  <si>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</si>
  <si>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</si>
  <si>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</si>
  <si>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</si>
  <si>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</si>
  <si>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</si>
  <si>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</si>
  <si>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</si>
  <si>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</si>
  <si>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</si>
  <si>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</si>
  <si>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</si>
  <si>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</si>
  <si>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</si>
  <si>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</si>
  <si>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</si>
  <si>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</si>
  <si>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</si>
  <si>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</si>
  <si>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</si>
  <si>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</si>
  <si>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</si>
  <si>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</si>
  <si>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</si>
  <si>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</si>
  <si>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</si>
  <si>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</si>
  <si>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</si>
  <si>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</si>
  <si>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</si>
  <si>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</si>
  <si>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</si>
  <si>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</si>
  <si>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</si>
  <si>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</si>
  <si>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</si>
  <si>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</si>
  <si>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</si>
  <si>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</si>
  <si>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</si>
  <si>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</si>
  <si>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</si>
  <si>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</si>
  <si>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</si>
  <si>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</si>
  <si>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</si>
  <si>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</si>
  <si>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</si>
  <si>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</si>
  <si>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</si>
  <si>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</si>
  <si>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</si>
  <si>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</si>
  <si>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</si>
  <si>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</si>
  <si>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</si>
  <si>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</si>
  <si>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</si>
  <si>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</si>
  <si>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</si>
  <si>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</si>
  <si>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</si>
  <si>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</si>
  <si>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</si>
  <si>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</si>
  <si>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</si>
  <si>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</si>
  <si>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</si>
  <si>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</si>
  <si>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</si>
  <si>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</si>
  <si>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</si>
  <si>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</si>
  <si>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</si>
  <si>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</si>
  <si>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</si>
  <si>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</si>
  <si>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</si>
  <si>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</si>
  <si>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</si>
  <si>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</si>
  <si>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</si>
  <si>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</si>
  <si>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</si>
  <si>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</si>
  <si>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</si>
  <si>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</si>
  <si>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</si>
  <si>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</si>
  <si>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</si>
  <si>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</si>
  <si>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</si>
  <si>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</si>
  <si>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</si>
  <si>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</si>
  <si>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</si>
  <si>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</si>
  <si>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</si>
  <si>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</si>
  <si>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</si>
  <si>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</si>
  <si>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</si>
  <si>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</si>
  <si>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</si>
  <si>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</si>
  <si>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</si>
  <si>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</si>
  <si>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</si>
  <si>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</si>
  <si>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</si>
  <si>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</si>
  <si>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</si>
  <si>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</si>
  <si>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</si>
  <si>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</si>
  <si>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</si>
  <si>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</si>
  <si>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</si>
  <si>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</si>
  <si>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</si>
  <si>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</si>
  <si>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</si>
  <si>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</si>
  <si>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</si>
  <si>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</si>
  <si>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</si>
  <si>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</si>
  <si>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</si>
  <si>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</si>
  <si>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</si>
  <si>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</si>
  <si>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</si>
  <si>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</si>
  <si>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</si>
  <si>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</si>
  <si>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</si>
  <si>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</si>
  <si>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</si>
  <si>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</si>
  <si>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</si>
  <si>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</si>
  <si>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</si>
  <si>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</si>
  <si>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</si>
  <si>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</si>
  <si>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</si>
  <si>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</si>
  <si>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</si>
  <si>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</si>
  <si>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</si>
  <si>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</si>
  <si>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</si>
  <si>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</si>
  <si>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</si>
  <si>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</si>
  <si>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</si>
  <si>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</si>
  <si>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</si>
  <si>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</si>
  <si>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</si>
  <si>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</si>
  <si>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</si>
  <si>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</si>
  <si>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</si>
  <si>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</si>
  <si>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</si>
  <si>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</si>
  <si>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</si>
  <si>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</si>
  <si>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</si>
  <si>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</si>
  <si>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</si>
  <si>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</si>
  <si>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</si>
  <si>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</si>
  <si>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</si>
  <si>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</si>
  <si>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</si>
  <si>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</si>
  <si>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</si>
  <si>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</si>
  <si>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</si>
  <si>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</si>
  <si>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</si>
  <si>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</si>
  <si>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</si>
  <si>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</si>
  <si>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</si>
  <si>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</si>
  <si>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</si>
  <si>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</si>
  <si>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</si>
  <si>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</si>
  <si>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</si>
  <si>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</si>
  <si>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</si>
  <si>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</si>
  <si>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</si>
  <si>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</si>
  <si>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</si>
  <si>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</si>
  <si>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</si>
  <si>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</si>
  <si>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</si>
  <si>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</si>
  <si>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</si>
  <si>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</si>
  <si>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</si>
  <si>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</si>
  <si>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</si>
  <si>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</si>
  <si>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</si>
  <si>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</si>
  <si>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</si>
  <si>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</si>
  <si>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</si>
  <si>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</si>
  <si>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</si>
  <si>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</si>
  <si>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</si>
  <si>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</si>
  <si>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</si>
  <si>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</si>
  <si>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</si>
  <si>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</si>
  <si>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</si>
  <si>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</si>
  <si>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</si>
  <si>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</si>
  <si>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</si>
  <si>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</si>
  <si>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</si>
  <si>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</si>
  <si>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</si>
  <si>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</si>
  <si>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</si>
  <si>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</si>
  <si>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</si>
  <si>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</si>
  <si>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</si>
  <si>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</si>
  <si>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</si>
  <si>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</si>
  <si>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</si>
  <si>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</si>
  <si>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</si>
  <si>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</si>
  <si>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</si>
  <si>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</si>
  <si>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</si>
  <si>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</si>
  <si>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</si>
  <si>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</si>
  <si>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</si>
  <si>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</si>
  <si>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</si>
  <si>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</si>
  <si>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</si>
  <si>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</si>
  <si>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</si>
  <si>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</si>
  <si>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</si>
  <si>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</si>
  <si>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</si>
  <si>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</si>
  <si>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</si>
  <si>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</si>
  <si>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</si>
  <si>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</si>
  <si>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</si>
  <si>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</si>
  <si>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</si>
  <si>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</si>
  <si>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</si>
  <si>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</si>
  <si>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</si>
  <si>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</si>
  <si>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</si>
  <si>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</si>
  <si>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</si>
  <si>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</si>
  <si>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</si>
  <si>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</si>
  <si>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</si>
  <si>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</si>
  <si>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</si>
  <si>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</si>
  <si>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</si>
  <si>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</si>
  <si>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</si>
  <si>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</si>
  <si>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</si>
  <si>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</si>
  <si>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</si>
  <si>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</si>
  <si>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</si>
  <si>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</si>
  <si>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</si>
  <si>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</si>
  <si>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</si>
  <si>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</si>
  <si>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</si>
  <si>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</si>
  <si>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</si>
  <si>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</si>
  <si>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</si>
  <si>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</si>
  <si>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</si>
  <si>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</si>
  <si>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</si>
  <si>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</si>
  <si>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</si>
  <si>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</si>
  <si>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</si>
  <si>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</si>
  <si>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</si>
  <si>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</si>
  <si>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</si>
  <si>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</si>
  <si>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</si>
  <si>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</si>
  <si>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</si>
  <si>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</si>
  <si>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</si>
  <si>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</si>
  <si>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</si>
  <si>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</si>
  <si>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</si>
  <si>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</si>
  <si>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</si>
  <si>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</si>
  <si>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</si>
  <si>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</si>
  <si>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</si>
  <si>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</si>
  <si>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</si>
  <si>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</si>
  <si>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</si>
  <si>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</si>
  <si>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</si>
  <si>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</si>
  <si>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</si>
  <si>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</si>
  <si>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</si>
  <si>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</si>
  <si>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</si>
  <si>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</si>
  <si>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</si>
  <si>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</si>
  <si>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</si>
  <si>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</si>
  <si>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</si>
  <si>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</si>
  <si>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</si>
  <si>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</si>
  <si>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</si>
  <si>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</si>
  <si>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</si>
  <si>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</si>
  <si>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</si>
  <si>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</si>
  <si>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</si>
  <si>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</si>
  <si>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</si>
  <si>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</si>
  <si>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</si>
  <si>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</si>
  <si>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</si>
  <si>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</si>
  <si>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</si>
  <si>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</si>
  <si>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</si>
  <si>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</si>
  <si>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</si>
  <si>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</si>
  <si>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</si>
  <si>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</si>
  <si>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</si>
  <si>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</si>
  <si>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</si>
  <si>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</si>
  <si>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</si>
  <si>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</si>
  <si>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</si>
  <si>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</si>
  <si>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</si>
  <si>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</si>
  <si>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</si>
  <si>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</si>
  <si>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</si>
  <si>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</si>
  <si>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</si>
  <si>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</si>
  <si>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</si>
  <si>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</si>
  <si>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</si>
  <si>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</si>
  <si>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</si>
  <si>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</si>
  <si>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</si>
  <si>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</si>
  <si>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</si>
  <si>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</si>
  <si>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</si>
  <si>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</si>
  <si>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</si>
  <si>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</si>
  <si>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</si>
  <si>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</si>
  <si>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</si>
  <si>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</si>
  <si>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</si>
  <si>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</si>
  <si>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</si>
  <si>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</si>
  <si>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</si>
  <si>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</si>
  <si>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</si>
  <si>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</si>
  <si>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</si>
  <si>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</si>
  <si>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</si>
  <si>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</si>
  <si>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</si>
  <si>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</si>
  <si>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</si>
  <si>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</si>
  <si>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</si>
  <si>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</si>
  <si>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</si>
  <si>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</si>
  <si>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</si>
  <si>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</si>
  <si>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</si>
  <si>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</si>
  <si>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</si>
  <si>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</si>
  <si>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</si>
  <si>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</si>
  <si>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</si>
  <si>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</si>
  <si>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</si>
  <si>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</si>
  <si>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</si>
  <si>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</si>
  <si>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</si>
  <si>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</si>
  <si>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</si>
  <si>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</si>
  <si>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</si>
  <si>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</si>
  <si>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</si>
  <si>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</si>
  <si>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</si>
  <si>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</si>
  <si>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</si>
  <si>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</si>
  <si>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</si>
  <si>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</si>
  <si>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</si>
  <si>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</si>
  <si>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</si>
  <si>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</si>
  <si>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</si>
  <si>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</si>
  <si>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</si>
  <si>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</si>
  <si>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</si>
  <si>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</si>
  <si>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</si>
  <si>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</si>
  <si>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</si>
  <si>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</si>
  <si>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</si>
  <si>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</si>
  <si>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</si>
  <si>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</si>
  <si>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</si>
  <si>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</si>
  <si>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</si>
  <si>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</si>
  <si>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</si>
  <si>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</si>
  <si>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</si>
  <si>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</si>
  <si>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</si>
  <si>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</si>
  <si>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</si>
  <si>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</si>
  <si>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</si>
  <si>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</si>
  <si>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</si>
  <si>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</si>
  <si>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</si>
  <si>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</si>
  <si>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</si>
  <si>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</si>
  <si>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</si>
  <si>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</si>
  <si>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</si>
  <si>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</si>
  <si>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</si>
  <si>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</si>
  <si>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</si>
  <si>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</si>
  <si>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</si>
  <si>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</si>
  <si>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</si>
  <si>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</si>
  <si>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</si>
  <si>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</si>
  <si>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</si>
  <si>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</si>
  <si>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</si>
  <si>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</si>
  <si>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</si>
  <si>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</si>
  <si>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</si>
  <si>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</si>
  <si>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</si>
  <si>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</si>
  <si>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</si>
  <si>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</si>
  <si>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</si>
  <si>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</si>
  <si>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</si>
  <si>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</si>
  <si>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</si>
  <si>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</si>
  <si>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</si>
  <si>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</si>
  <si>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</si>
  <si>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</si>
  <si>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</si>
  <si>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</si>
  <si>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</si>
  <si>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</si>
  <si>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</si>
  <si>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</si>
  <si>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</si>
  <si>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</si>
  <si>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</si>
  <si>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</si>
  <si>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</si>
  <si>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</si>
  <si>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</si>
  <si>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</si>
  <si>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</si>
  <si>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</si>
  <si>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</si>
  <si>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</si>
  <si>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</si>
  <si>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</si>
  <si>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</si>
  <si>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</si>
  <si>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</si>
  <si>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</si>
  <si>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</si>
  <si>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</si>
  <si>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</si>
  <si>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</si>
  <si>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</si>
  <si>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</si>
  <si>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</si>
  <si>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</si>
  <si>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</si>
  <si>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</si>
  <si>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</si>
  <si>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</si>
  <si>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</si>
  <si>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</si>
  <si>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</si>
  <si>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</si>
  <si>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</si>
  <si>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</si>
  <si>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</si>
  <si>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</si>
  <si>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</si>
  <si>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</si>
  <si>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</si>
  <si>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</si>
  <si>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</si>
  <si>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</si>
  <si>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</si>
  <si>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</si>
  <si>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</si>
  <si>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</si>
  <si>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</si>
  <si>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</si>
  <si>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</si>
  <si>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</si>
  <si>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</si>
  <si>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</si>
  <si>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</si>
  <si>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</si>
  <si>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</si>
  <si>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</si>
  <si>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</si>
  <si>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</si>
  <si>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</si>
  <si>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</si>
  <si>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</si>
  <si>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</si>
  <si>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</si>
  <si>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</si>
  <si>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</si>
  <si>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</si>
  <si>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</si>
  <si>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</si>
  <si>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</si>
  <si>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</si>
  <si>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</si>
  <si>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</si>
  <si>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</si>
  <si>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</si>
  <si>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</si>
  <si>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</si>
  <si>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</si>
  <si>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</si>
  <si>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</si>
  <si>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</si>
  <si>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</si>
  <si>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</si>
  <si>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</si>
  <si>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</si>
  <si>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</si>
  <si>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</si>
  <si>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</si>
  <si>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</si>
  <si>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</si>
  <si>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</si>
  <si>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</si>
  <si>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</si>
  <si>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</si>
  <si>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</si>
  <si>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</si>
  <si>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</si>
  <si>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</si>
  <si>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</si>
  <si>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</si>
  <si>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</si>
  <si>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</si>
  <si>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</si>
  <si>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</si>
  <si>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</si>
  <si>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</si>
  <si>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</si>
  <si>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</si>
  <si>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</si>
  <si>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</si>
  <si>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</si>
  <si>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</si>
  <si>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</si>
  <si>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</si>
  <si>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</si>
  <si>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</si>
  <si>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</si>
  <si>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</si>
  <si>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</si>
  <si>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</si>
  <si>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</si>
  <si>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</si>
  <si>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</si>
  <si>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</si>
  <si>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</si>
  <si>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</si>
  <si>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</si>
  <si>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</si>
  <si>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</si>
  <si>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</si>
  <si>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</si>
  <si>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</si>
  <si>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</si>
  <si>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</si>
  <si>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</si>
  <si>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</si>
  <si>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</si>
  <si>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</si>
  <si>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</si>
  <si>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</si>
  <si>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</si>
  <si>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</si>
  <si>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</si>
  <si>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</si>
  <si>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</si>
  <si>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</si>
  <si>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</si>
  <si>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</si>
  <si>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</si>
  <si>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</si>
  <si>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</si>
  <si>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</si>
  <si>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</si>
  <si>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</si>
  <si>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</si>
  <si>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</si>
  <si>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</si>
  <si>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</si>
  <si>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</si>
  <si>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</si>
  <si>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</si>
  <si>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</si>
  <si>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</si>
  <si>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</si>
  <si>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</si>
  <si>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</si>
  <si>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</si>
  <si>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</si>
  <si>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</si>
  <si>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</si>
  <si>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</si>
  <si>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</si>
  <si>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</si>
  <si>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</si>
  <si>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</si>
  <si>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</si>
  <si>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</si>
  <si>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</si>
  <si>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</si>
  <si>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</si>
  <si>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</si>
  <si>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</si>
  <si>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</si>
  <si>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</si>
  <si>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</si>
  <si>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</si>
  <si>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</si>
  <si>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</si>
  <si>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</si>
  <si>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</si>
  <si>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</si>
  <si>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</si>
  <si>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</si>
  <si>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</si>
  <si>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</si>
  <si>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</si>
  <si>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</si>
  <si>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</si>
  <si>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</si>
  <si>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</si>
  <si>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</si>
  <si>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</si>
  <si>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</si>
  <si>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</si>
  <si>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</si>
  <si>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</si>
  <si>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</si>
  <si>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</si>
  <si>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</si>
  <si>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</si>
  <si>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</si>
  <si>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</si>
  <si>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</si>
  <si>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</si>
  <si>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</si>
  <si>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</si>
  <si>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</si>
  <si>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</si>
  <si>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</si>
  <si>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</si>
  <si>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</si>
  <si>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</si>
  <si>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</si>
  <si>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</si>
  <si>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</si>
  <si>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</si>
  <si>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</si>
  <si>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</si>
  <si>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</si>
  <si>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</si>
  <si>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</si>
  <si>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</si>
  <si>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</si>
  <si>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</si>
  <si>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</si>
  <si>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</si>
  <si>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</si>
  <si>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</si>
  <si>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</si>
  <si>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</si>
  <si>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</si>
  <si>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</si>
  <si>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</si>
  <si>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</si>
  <si>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</si>
  <si>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</si>
  <si>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</si>
  <si>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</si>
  <si>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</si>
  <si>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</si>
  <si>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</si>
  <si>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</si>
  <si>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</si>
  <si>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</si>
  <si>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</si>
  <si>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</si>
  <si>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</si>
  <si>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</si>
  <si>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</si>
  <si>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</si>
  <si>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</si>
  <si>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</si>
  <si>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</si>
  <si>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</si>
  <si>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</si>
  <si>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</si>
  <si>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</si>
  <si>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</si>
  <si>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</si>
  <si>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</si>
  <si>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</si>
  <si>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</si>
  <si>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</si>
  <si>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</si>
  <si>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</si>
  <si>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</si>
  <si>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</si>
  <si>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</si>
  <si>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</si>
  <si>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</si>
  <si>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</si>
  <si>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</si>
  <si>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</si>
  <si>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</si>
  <si>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</si>
  <si>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</si>
  <si>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</si>
  <si>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</si>
  <si>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</si>
  <si>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</si>
  <si>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</si>
  <si>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</si>
  <si>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</si>
  <si>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</si>
  <si>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</si>
  <si>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</si>
  <si>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</si>
  <si>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</si>
  <si>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</si>
  <si>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</si>
  <si>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</si>
  <si>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</si>
  <si>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</si>
  <si>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</si>
  <si>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</si>
  <si>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</si>
  <si>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</si>
  <si>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</si>
  <si>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</si>
  <si>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</si>
  <si>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</si>
  <si>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</si>
  <si>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</si>
  <si>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</si>
  <si>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</si>
  <si>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</si>
  <si>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</si>
  <si>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</si>
  <si>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</si>
  <si>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</si>
  <si>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</si>
  <si>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</si>
  <si>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</si>
  <si>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</si>
  <si>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</si>
  <si>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</si>
  <si>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</si>
  <si>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</si>
  <si>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</si>
  <si>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</si>
  <si>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</si>
  <si>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</si>
  <si>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</si>
  <si>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</si>
  <si>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</si>
  <si>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</si>
  <si>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</si>
  <si>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</si>
  <si>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</si>
  <si>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</si>
  <si>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</si>
  <si>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</si>
  <si>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</si>
  <si>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</si>
  <si>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</si>
  <si>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</si>
  <si>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</si>
  <si>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</si>
  <si>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</si>
  <si>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</si>
  <si>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</si>
  <si>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</si>
  <si>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</si>
  <si>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</si>
  <si>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</si>
  <si>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</si>
  <si>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</si>
  <si>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</si>
  <si>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</si>
  <si>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</si>
  <si>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</si>
  <si>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</si>
  <si>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</si>
  <si>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</si>
  <si>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</si>
  <si>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</si>
  <si>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</si>
  <si>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</si>
  <si>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</si>
  <si>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</si>
  <si>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</si>
  <si>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</si>
  <si>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</si>
  <si>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</si>
  <si>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</si>
  <si>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</si>
  <si>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</si>
  <si>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</si>
  <si>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</si>
  <si>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</si>
  <si>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</si>
  <si>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</si>
  <si>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</si>
  <si>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</si>
  <si>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</si>
  <si>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</si>
  <si>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</si>
  <si>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</si>
  <si>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</si>
  <si>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</si>
  <si>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</si>
  <si>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</si>
  <si>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</si>
  <si>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</si>
  <si>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</si>
  <si>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</si>
  <si>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</si>
  <si>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</si>
  <si>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</si>
  <si>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</si>
  <si>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</si>
  <si>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</si>
  <si>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</si>
  <si>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</si>
  <si>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</si>
  <si>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</si>
  <si>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</si>
  <si>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</si>
  <si>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</si>
  <si>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</si>
  <si>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</si>
  <si>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</si>
  <si>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</si>
  <si>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</si>
  <si>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</si>
  <si>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</si>
  <si>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</si>
  <si>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</si>
  <si>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</si>
  <si>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</si>
  <si>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</si>
  <si>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</si>
  <si>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</si>
  <si>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</si>
  <si>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</si>
  <si>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</si>
  <si>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</si>
  <si>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</si>
  <si>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</si>
  <si>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</si>
  <si>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</si>
  <si>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</si>
  <si>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</si>
  <si>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</si>
  <si>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</si>
  <si>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</si>
  <si>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</si>
  <si>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</si>
  <si>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</si>
  <si>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</si>
  <si>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</si>
  <si>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</si>
  <si>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</si>
  <si>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</si>
  <si>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</si>
  <si>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</si>
  <si>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</si>
  <si>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</si>
  <si>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</si>
  <si>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</si>
  <si>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</si>
  <si>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</si>
  <si>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</si>
  <si>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</si>
  <si>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</si>
  <si>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</si>
  <si>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</si>
  <si>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</si>
  <si>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</si>
  <si>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</si>
  <si>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</si>
  <si>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</si>
  <si>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</si>
  <si>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</si>
  <si>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</si>
  <si>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</si>
  <si>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</si>
  <si>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</si>
  <si>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</si>
  <si>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</si>
  <si>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</si>
  <si>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</si>
  <si>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</si>
  <si>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</si>
  <si>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</si>
  <si>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</si>
  <si>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</si>
  <si>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</si>
  <si>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</si>
  <si>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</si>
  <si>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</si>
  <si>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</si>
  <si>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</si>
  <si>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</si>
  <si>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</si>
  <si>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</si>
  <si>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</si>
  <si>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</si>
  <si>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</si>
  <si>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</si>
  <si>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</si>
  <si>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</si>
  <si>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</si>
  <si>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</si>
  <si>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</si>
  <si>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</si>
  <si>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</si>
  <si>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</si>
  <si>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</si>
  <si>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</si>
  <si>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</si>
  <si>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</si>
  <si>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</si>
  <si>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</si>
  <si>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</si>
  <si>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</si>
  <si>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</si>
  <si>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</si>
  <si>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</si>
  <si>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</si>
  <si>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</si>
  <si>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</si>
  <si>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</si>
  <si>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</si>
  <si>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</si>
  <si>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</si>
  <si>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</si>
  <si>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</si>
  <si>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</si>
  <si>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</si>
  <si>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</si>
  <si>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</si>
  <si>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</si>
  <si>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</si>
  <si>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</si>
  <si>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</si>
  <si>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</si>
  <si>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</si>
  <si>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</si>
  <si>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</si>
  <si>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</si>
  <si>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</si>
  <si>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</si>
  <si>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</si>
  <si>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</si>
  <si>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</si>
  <si>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</si>
  <si>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</si>
  <si>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</si>
  <si>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</si>
  <si>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</si>
  <si>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</si>
  <si>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</si>
  <si>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</si>
  <si>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</si>
  <si>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</si>
  <si>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</si>
  <si>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</si>
  <si>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</si>
  <si>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</si>
  <si>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</si>
  <si>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</si>
  <si>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</si>
  <si>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</si>
  <si>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</si>
  <si>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</si>
  <si>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</si>
  <si>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</si>
  <si>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</si>
  <si>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</si>
  <si>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</si>
  <si>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</si>
  <si>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</si>
  <si>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</si>
  <si>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</si>
  <si>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</si>
  <si>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</si>
  <si>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</si>
  <si>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</si>
  <si>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</si>
  <si>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</si>
  <si>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</si>
  <si>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</si>
  <si>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</si>
  <si>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</si>
  <si>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</si>
  <si>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</si>
  <si>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</si>
  <si>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</si>
  <si>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</si>
  <si>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</si>
  <si>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</si>
  <si>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</si>
  <si>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</si>
  <si>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</si>
  <si>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</si>
  <si>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</si>
  <si>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</si>
  <si>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</si>
  <si>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</si>
  <si>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</si>
  <si>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</si>
  <si>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</si>
  <si>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</si>
  <si>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</si>
  <si>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</si>
  <si>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</si>
  <si>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</si>
  <si>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</si>
  <si>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</si>
  <si>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</si>
  <si>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</si>
  <si>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</si>
  <si>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</si>
  <si>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</si>
  <si>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</si>
  <si>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</si>
  <si>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</si>
  <si>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</si>
  <si>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</si>
  <si>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</si>
  <si>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</si>
  <si>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</si>
  <si>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</si>
  <si>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</si>
  <si>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</si>
  <si>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</si>
  <si>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</si>
  <si>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</si>
  <si>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</si>
  <si>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</si>
  <si>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</si>
  <si>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</si>
  <si>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</si>
  <si>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</si>
  <si>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</si>
  <si>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</si>
  <si>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</si>
  <si>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</si>
  <si>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</si>
  <si>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</si>
  <si>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</si>
  <si>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</si>
  <si>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</si>
  <si>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</si>
  <si>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</si>
  <si>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</si>
  <si>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</si>
  <si>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</si>
  <si>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</si>
  <si>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</si>
  <si>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</si>
  <si>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</si>
  <si>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</si>
  <si>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</si>
  <si>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</si>
  <si>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</si>
  <si>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</si>
  <si>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</si>
  <si>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</si>
  <si>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</si>
  <si>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</si>
  <si>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</si>
  <si>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</si>
  <si>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</si>
  <si>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</si>
  <si>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</si>
  <si>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</si>
  <si>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</si>
  <si>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</si>
  <si>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</si>
  <si>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</si>
  <si>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</si>
  <si>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</si>
  <si>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</si>
  <si>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</si>
  <si>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</si>
  <si>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</si>
  <si>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</si>
  <si>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</si>
  <si>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</si>
  <si>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</si>
  <si>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</si>
  <si>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</si>
  <si>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</si>
  <si>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</si>
  <si>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</si>
  <si>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</si>
  <si>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</si>
  <si>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</si>
  <si>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</si>
  <si>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</si>
  <si>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</si>
  <si>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</si>
  <si>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</si>
  <si>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</si>
  <si>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</si>
  <si>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</si>
  <si>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</si>
  <si>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</si>
  <si>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</si>
  <si>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</si>
  <si>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</si>
  <si>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</si>
  <si>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</si>
  <si>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</si>
  <si>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</si>
  <si>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</si>
  <si>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</si>
  <si>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</si>
  <si>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</si>
  <si>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</si>
  <si>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</si>
  <si>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</si>
  <si>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</si>
  <si>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</si>
  <si>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</si>
  <si>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</si>
  <si>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</si>
  <si>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</si>
  <si>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</si>
  <si>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</si>
  <si>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</si>
  <si>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</si>
  <si>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</si>
  <si>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</si>
  <si>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</si>
  <si>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</si>
  <si>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</si>
  <si>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</si>
  <si>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</si>
  <si>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</si>
  <si>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</si>
  <si>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</si>
  <si>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</si>
  <si>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</si>
  <si>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</si>
  <si>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</si>
  <si>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</si>
  <si>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</si>
  <si>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</si>
  <si>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</si>
  <si>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</si>
  <si>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</si>
  <si>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</si>
  <si>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</si>
  <si>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</si>
  <si>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</si>
  <si>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</si>
  <si>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</si>
  <si>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</si>
  <si>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</si>
  <si>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</si>
  <si>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</si>
  <si>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</si>
  <si>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</si>
  <si>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</si>
  <si>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</si>
  <si>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</si>
  <si>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</si>
  <si>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</si>
  <si>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</si>
  <si>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</si>
  <si>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</si>
  <si>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</si>
  <si>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</si>
  <si>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</si>
  <si>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</si>
  <si>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</si>
  <si>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</si>
  <si>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</si>
  <si>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</si>
  <si>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</si>
  <si>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</si>
  <si>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</si>
  <si>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</si>
  <si>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</si>
  <si>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</si>
  <si>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</si>
  <si>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</si>
  <si>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</si>
  <si>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</si>
  <si>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</si>
  <si>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</si>
  <si>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</si>
  <si>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</si>
  <si>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</si>
  <si>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</si>
  <si>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</si>
  <si>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</si>
  <si>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</si>
  <si>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</si>
  <si>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</si>
  <si>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</si>
  <si>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</si>
  <si>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</si>
  <si>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</si>
  <si>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</si>
  <si>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</si>
  <si>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</si>
  <si>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</si>
  <si>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</si>
  <si>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</si>
  <si>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</si>
  <si>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</si>
  <si>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</si>
  <si>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</si>
  <si>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</si>
  <si>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</si>
  <si>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</si>
  <si>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</si>
  <si>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</si>
  <si>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</si>
  <si>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</si>
  <si>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</si>
  <si>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</si>
  <si>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</si>
  <si>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</si>
  <si>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</si>
  <si>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</si>
  <si>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</si>
  <si>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</si>
  <si>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</si>
  <si>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</si>
  <si>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</si>
  <si>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</si>
  <si>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</si>
  <si>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</si>
  <si>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</si>
  <si>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</si>
  <si>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</si>
  <si>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</si>
  <si>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</si>
  <si>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</si>
  <si>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</si>
  <si>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</si>
  <si>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</si>
  <si>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</si>
  <si>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</si>
  <si>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</si>
  <si>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</si>
  <si>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</si>
  <si>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</si>
  <si>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</si>
  <si>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</si>
  <si>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</si>
  <si>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</si>
  <si>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</si>
  <si>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</si>
  <si>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</si>
  <si>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</si>
  <si>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</si>
  <si>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</si>
  <si>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</si>
  <si>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</si>
  <si>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</si>
  <si>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</si>
  <si>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</si>
  <si>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</si>
  <si>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</si>
  <si>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</si>
  <si>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</si>
  <si>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</si>
  <si>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</si>
  <si>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</si>
  <si>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</si>
  <si>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</si>
  <si>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</si>
  <si>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</si>
  <si>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</si>
  <si>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</si>
  <si>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</si>
  <si>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</si>
  <si>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</si>
  <si>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</si>
  <si>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</si>
  <si>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</si>
  <si>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</si>
  <si>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</si>
  <si>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</si>
  <si>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</si>
  <si>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</si>
  <si>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</si>
  <si>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</si>
  <si>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</si>
  <si>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</si>
  <si>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</si>
  <si>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</si>
  <si>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</si>
  <si>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</si>
  <si>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</si>
  <si>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</si>
  <si>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</si>
  <si>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</si>
  <si>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</si>
  <si>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</si>
  <si>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</si>
  <si>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</si>
  <si>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</si>
  <si>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</si>
  <si>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</si>
  <si>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</si>
  <si>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</si>
  <si>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</si>
  <si>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</si>
  <si>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</si>
  <si>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</si>
  <si>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</si>
  <si>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</si>
  <si>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</si>
  <si>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</si>
  <si>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</si>
  <si>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</si>
  <si>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</si>
  <si>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</si>
  <si>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</si>
  <si>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</si>
  <si>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</si>
  <si>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</si>
  <si>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</si>
  <si>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</si>
  <si>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</si>
  <si>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</si>
  <si>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</si>
  <si>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</si>
  <si>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</si>
  <si>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</si>
  <si>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</si>
  <si>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</si>
  <si>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</si>
  <si>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</si>
  <si>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</si>
  <si>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</si>
  <si>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</si>
  <si>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</si>
  <si>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</si>
  <si>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</si>
  <si>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</si>
  <si>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</si>
  <si>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</si>
  <si>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</si>
  <si>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</si>
  <si>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</si>
  <si>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</si>
  <si>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</si>
  <si>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</si>
  <si>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</si>
  <si>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</si>
  <si>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</si>
  <si>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</si>
  <si>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</si>
  <si>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</si>
  <si>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</si>
  <si>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</si>
  <si>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</si>
  <si>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</si>
  <si>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</si>
  <si>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</si>
  <si>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</si>
  <si>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</si>
  <si>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</si>
  <si>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</si>
  <si>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</si>
  <si>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</si>
  <si>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</si>
  <si>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</si>
  <si>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</si>
  <si>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</si>
  <si>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</si>
  <si>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</si>
  <si>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</si>
  <si>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</si>
  <si>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</si>
  <si>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</si>
  <si>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</si>
  <si>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</si>
  <si>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</si>
  <si>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</si>
  <si>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</si>
  <si>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</si>
  <si>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</si>
  <si>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</si>
  <si>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</si>
  <si>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</si>
  <si>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</si>
  <si>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</si>
  <si>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</si>
  <si>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</si>
  <si>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</si>
  <si>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</si>
  <si>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</si>
  <si>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</si>
  <si>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</si>
  <si>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</si>
  <si>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</si>
  <si>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</si>
  <si>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</si>
  <si>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</si>
  <si>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</si>
  <si>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</si>
  <si>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</si>
  <si>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</si>
  <si>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</si>
  <si>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</si>
  <si>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</si>
  <si>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</si>
  <si>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</si>
  <si>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</si>
  <si>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</si>
  <si>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</si>
  <si>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</si>
  <si>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</si>
  <si>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</si>
  <si>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</si>
  <si>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</si>
  <si>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</si>
  <si>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</si>
  <si>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</si>
  <si>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</si>
  <si>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</si>
  <si>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</si>
  <si>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</si>
  <si>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</si>
  <si>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</si>
  <si>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</si>
  <si>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</si>
  <si>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</si>
  <si>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</si>
  <si>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</si>
  <si>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</si>
  <si>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</si>
  <si>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</si>
  <si>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</si>
  <si>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</si>
  <si>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</si>
  <si>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</si>
  <si>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</si>
  <si>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</si>
  <si>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</si>
  <si>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</si>
  <si>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</si>
  <si>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</si>
  <si>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</si>
  <si>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</si>
  <si>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</si>
  <si>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</si>
  <si>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</si>
  <si>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</si>
  <si>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</si>
  <si>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</si>
  <si>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</si>
  <si>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</si>
  <si>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</si>
  <si>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</si>
  <si>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</si>
  <si>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</si>
  <si>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</si>
  <si>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</si>
  <si>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</si>
  <si>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</si>
  <si>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</si>
  <si>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</si>
  <si>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</si>
  <si>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</si>
  <si>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</si>
  <si>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</si>
  <si>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</si>
  <si>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</si>
  <si>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</si>
  <si>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</si>
  <si>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</si>
  <si>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</si>
  <si>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</si>
  <si>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</si>
  <si>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</si>
  <si>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</si>
  <si>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</si>
  <si>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</si>
  <si>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</si>
  <si>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</si>
  <si>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</si>
  <si>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</si>
  <si>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</si>
  <si>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</si>
  <si>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</si>
  <si>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</si>
  <si>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</si>
  <si>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</si>
  <si>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</si>
  <si>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</si>
  <si>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</si>
  <si>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</si>
  <si>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</si>
  <si>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</si>
  <si>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</si>
  <si>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</si>
  <si>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</si>
  <si>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</si>
  <si>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</si>
  <si>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</si>
  <si>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</si>
  <si>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</si>
  <si>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</si>
  <si>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</si>
  <si>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</si>
  <si>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</si>
  <si>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</si>
  <si>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</si>
  <si>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</si>
  <si>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</si>
  <si>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</si>
  <si>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</si>
  <si>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</si>
  <si>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</si>
  <si>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</si>
  <si>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</si>
  <si>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</si>
  <si>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</si>
  <si>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</si>
  <si>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</si>
  <si>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</si>
  <si>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</si>
  <si>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</si>
  <si>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</si>
  <si>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</si>
  <si>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</si>
  <si>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</si>
  <si>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</si>
  <si>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</si>
  <si>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</si>
  <si>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</si>
  <si>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</si>
  <si>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</si>
  <si>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</si>
  <si>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</si>
  <si>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</si>
  <si>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</si>
  <si>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</si>
  <si>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</si>
  <si>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</si>
  <si>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</si>
  <si>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</si>
  <si>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</si>
  <si>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</si>
  <si>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</si>
  <si>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</si>
  <si>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</si>
  <si>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</si>
  <si>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</si>
  <si>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</si>
  <si>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</si>
  <si>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</si>
  <si>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</si>
  <si>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</si>
  <si>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</si>
  <si>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</si>
  <si>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</si>
  <si>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</si>
  <si>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</si>
  <si>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</si>
  <si>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</si>
  <si>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</si>
  <si>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</si>
  <si>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</si>
  <si>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</si>
  <si>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</si>
  <si>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</si>
  <si>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</si>
  <si>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</si>
  <si>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</si>
  <si>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</si>
  <si>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</si>
  <si>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</si>
  <si>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</si>
  <si>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</si>
  <si>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</si>
  <si>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</si>
  <si>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</si>
  <si>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</si>
  <si>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</si>
  <si>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</si>
  <si>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</si>
  <si>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</si>
  <si>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</si>
  <si>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</si>
  <si>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</si>
  <si>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</si>
  <si>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</si>
  <si>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</si>
  <si>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</si>
  <si>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</si>
  <si>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</si>
  <si>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</si>
  <si>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</si>
  <si>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</si>
  <si>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</si>
  <si>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</si>
  <si>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</si>
  <si>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</si>
  <si>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</si>
  <si>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</si>
  <si>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</si>
  <si>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</si>
  <si>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</si>
  <si>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</si>
  <si>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</si>
  <si>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</si>
  <si>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</si>
  <si>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</si>
  <si>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</si>
  <si>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</si>
  <si>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</si>
  <si>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</si>
  <si>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</si>
  <si>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</si>
  <si>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</si>
  <si>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</si>
  <si>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</si>
  <si>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</si>
  <si>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</si>
  <si>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</si>
  <si>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</si>
  <si>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</si>
  <si>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</si>
  <si>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</si>
  <si>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</si>
  <si>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</si>
  <si>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</si>
  <si>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</si>
  <si>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</si>
  <si>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</si>
  <si>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</si>
  <si>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</si>
  <si>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</si>
  <si>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</si>
  <si>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</si>
  <si>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</si>
  <si>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</si>
  <si>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</si>
  <si>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</si>
  <si>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</si>
  <si>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</si>
  <si>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</si>
  <si>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</si>
  <si>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</si>
  <si>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</si>
  <si>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</si>
  <si>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</si>
  <si>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</si>
  <si>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</si>
  <si>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</si>
  <si>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</si>
  <si>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</si>
  <si>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</si>
  <si>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</si>
  <si>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</si>
  <si>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</si>
  <si>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</si>
  <si>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</si>
  <si>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</si>
  <si>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</si>
  <si>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</si>
  <si>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</si>
  <si>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</si>
  <si>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</si>
  <si>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</si>
  <si>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</si>
  <si>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</si>
  <si>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</si>
  <si>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</si>
  <si>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</si>
  <si>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</si>
  <si>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</si>
  <si>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</si>
  <si>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</si>
  <si>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</si>
  <si>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</si>
  <si>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</si>
  <si>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</si>
  <si>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</si>
  <si>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</si>
  <si>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</si>
  <si>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</si>
  <si>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</si>
  <si>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</si>
  <si>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</si>
  <si>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</si>
  <si>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</si>
  <si>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</si>
  <si>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</si>
  <si>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</si>
  <si>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</si>
  <si>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</si>
  <si>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</si>
  <si>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</si>
  <si>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</si>
  <si>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</si>
  <si>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</si>
  <si>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</si>
  <si>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</si>
  <si>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</si>
  <si>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</si>
  <si>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</si>
  <si>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</si>
  <si>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</si>
  <si>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</si>
  <si>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</si>
  <si>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</si>
  <si>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</si>
  <si>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</si>
  <si>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</si>
  <si>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</si>
  <si>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</si>
  <si>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</si>
  <si>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</si>
  <si>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</si>
  <si>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</si>
  <si>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</si>
  <si>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</si>
  <si>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</si>
  <si>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</si>
  <si>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</si>
  <si>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</si>
  <si>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</si>
  <si>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</si>
  <si>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</si>
  <si>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</si>
  <si>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</si>
  <si>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</si>
  <si>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</si>
  <si>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</si>
  <si>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</si>
  <si>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</si>
  <si>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</si>
  <si>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</si>
  <si>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</si>
  <si>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</si>
  <si>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</si>
  <si>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</si>
  <si>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</si>
  <si>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</si>
  <si>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</si>
  <si>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</si>
  <si>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</si>
  <si>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</si>
  <si>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</si>
  <si>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</si>
  <si>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</si>
  <si>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</si>
  <si>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</si>
  <si>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</si>
  <si>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</si>
  <si>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</si>
  <si>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</si>
  <si>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</si>
  <si>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</si>
  <si>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</si>
  <si>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</si>
  <si>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</si>
  <si>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</si>
  <si>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</si>
  <si>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</si>
  <si>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</si>
  <si>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</si>
  <si>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</si>
  <si>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</si>
  <si>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</si>
  <si>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</si>
  <si>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</si>
  <si>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</si>
  <si>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</si>
  <si>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</si>
  <si>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</si>
  <si>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</si>
  <si>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</si>
  <si>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</si>
  <si>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</si>
  <si>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</si>
  <si>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</si>
  <si>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</si>
  <si>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</si>
  <si>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</si>
  <si>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</si>
  <si>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</si>
  <si>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</si>
  <si>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</si>
  <si>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</si>
  <si>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</si>
  <si>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</si>
  <si>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</si>
  <si>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</si>
  <si>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</si>
  <si>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</si>
  <si>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</si>
  <si>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</si>
  <si>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</si>
  <si>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</si>
  <si>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</si>
  <si>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</si>
  <si>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</si>
  <si>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</si>
  <si>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</si>
  <si>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</si>
  <si>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</si>
  <si>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</si>
  <si>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</si>
  <si>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</si>
  <si>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</si>
  <si>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</si>
  <si>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</si>
  <si>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</si>
  <si>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</si>
  <si>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</si>
  <si>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</si>
  <si>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</si>
  <si>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</si>
  <si>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</si>
  <si>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</si>
  <si>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</si>
  <si>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</si>
  <si>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</si>
  <si>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</si>
  <si>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</si>
  <si>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</si>
  <si>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</si>
  <si>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</si>
  <si>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</si>
  <si>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</si>
  <si>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</si>
  <si>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</si>
  <si>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</si>
  <si>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</si>
  <si>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</si>
  <si>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</si>
  <si>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</si>
  <si>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</si>
  <si>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</si>
  <si>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</si>
  <si>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</si>
  <si>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</si>
  <si>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</si>
  <si>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</si>
  <si>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</si>
  <si>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</si>
  <si>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</si>
  <si>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</si>
  <si>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</si>
  <si>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</si>
  <si>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</si>
  <si>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</si>
  <si>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</si>
  <si>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</si>
  <si>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</si>
  <si>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</si>
  <si>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</si>
  <si>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</si>
  <si>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</si>
  <si>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</si>
  <si>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</si>
  <si>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</si>
  <si>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</si>
  <si>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</si>
  <si>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</si>
  <si>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</si>
  <si>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</si>
  <si>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</si>
  <si>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</si>
  <si>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</si>
  <si>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</si>
  <si>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</si>
  <si>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</si>
  <si>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</si>
  <si>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</si>
  <si>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</si>
  <si>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</si>
  <si>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</si>
  <si>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</si>
  <si>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</si>
  <si>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</si>
  <si>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</si>
  <si>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</si>
  <si>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</si>
  <si>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</si>
  <si>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</si>
  <si>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</si>
  <si>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</si>
  <si>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</si>
  <si>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</si>
  <si>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</si>
  <si>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</si>
  <si>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</si>
  <si>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</si>
  <si>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</si>
  <si>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</si>
  <si>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</si>
  <si>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</si>
  <si>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</si>
  <si>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</si>
  <si>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</si>
  <si>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</si>
  <si>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</si>
  <si>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</si>
  <si>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</si>
  <si>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</si>
  <si>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</si>
  <si>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</si>
  <si>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</si>
  <si>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</si>
  <si>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</si>
  <si>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</si>
  <si>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</si>
  <si>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</si>
  <si>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</si>
  <si>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</si>
  <si>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</si>
  <si>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</si>
  <si>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</si>
  <si>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</si>
  <si>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</si>
  <si>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</si>
  <si>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</si>
  <si>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</si>
  <si>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</si>
  <si>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</si>
  <si>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</si>
  <si>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</si>
  <si>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</si>
  <si>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</si>
  <si>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</si>
  <si>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</si>
  <si>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</si>
  <si>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</si>
  <si>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</si>
  <si>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</si>
  <si>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</si>
  <si>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</si>
  <si>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</si>
  <si>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</si>
  <si>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</si>
  <si>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</si>
  <si>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</si>
  <si>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</si>
  <si>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</si>
  <si>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</si>
  <si>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</si>
  <si>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</si>
  <si>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</si>
  <si>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</si>
  <si>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</si>
  <si>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</si>
  <si>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</si>
  <si>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</si>
  <si>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</si>
  <si>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</si>
  <si>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</si>
  <si>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</si>
  <si>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</si>
  <si>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</si>
  <si>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</si>
  <si>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</si>
  <si>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</si>
  <si>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</si>
  <si>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</si>
  <si>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</si>
  <si>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</si>
  <si>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</si>
  <si>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</si>
  <si>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</si>
  <si>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</si>
  <si>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</si>
  <si>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</si>
  <si>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</si>
  <si>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</si>
  <si>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</si>
  <si>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</si>
  <si>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</si>
  <si>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</si>
  <si>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</si>
  <si>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</si>
  <si>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</si>
  <si>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</si>
  <si>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</si>
  <si>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</si>
  <si>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</si>
  <si>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</si>
  <si>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</si>
  <si>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</si>
  <si>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</si>
  <si>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</si>
  <si>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</si>
  <si>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</si>
  <si>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</si>
  <si>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</si>
  <si>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</si>
  <si>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</si>
  <si>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</si>
  <si>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</si>
  <si>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</si>
  <si>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</si>
  <si>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</si>
  <si>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</si>
  <si>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</si>
  <si>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</si>
  <si>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</si>
  <si>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</si>
  <si>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</si>
  <si>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</si>
  <si>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</si>
  <si>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</si>
  <si>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</si>
  <si>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</si>
  <si>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</si>
  <si>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</si>
  <si>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</si>
  <si>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</si>
  <si>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</si>
  <si>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</si>
  <si>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</si>
  <si>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</si>
  <si>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</si>
  <si>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</si>
  <si>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</si>
  <si>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</si>
  <si>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</si>
  <si>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</si>
  <si>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</si>
  <si>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</si>
  <si>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</si>
  <si>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</si>
  <si>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</si>
  <si>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</si>
  <si>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</si>
  <si>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</si>
  <si>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</si>
  <si>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</si>
  <si>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</si>
  <si>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</si>
  <si>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</si>
  <si>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</si>
  <si>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</si>
  <si>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</si>
  <si>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</si>
  <si>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</si>
  <si>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</si>
  <si>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</si>
  <si>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</si>
  <si>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</si>
  <si>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</si>
  <si>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</si>
  <si>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</si>
  <si>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</si>
  <si>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</si>
  <si>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</si>
  <si>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</si>
  <si>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</si>
  <si>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</si>
  <si>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</si>
  <si>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</si>
  <si>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</si>
  <si>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</si>
  <si>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</si>
  <si>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</si>
  <si>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</si>
  <si>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</si>
  <si>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</si>
  <si>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</si>
  <si>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</si>
  <si>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</si>
  <si>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</si>
  <si>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</si>
  <si>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</si>
  <si>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</si>
  <si>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</si>
  <si>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</si>
  <si>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</si>
  <si>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</si>
  <si>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</si>
  <si>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</si>
  <si>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</si>
  <si>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</si>
  <si>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</si>
  <si>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</si>
  <si>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</si>
  <si>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</si>
  <si>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</si>
  <si>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</si>
  <si>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</si>
  <si>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</si>
  <si>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</si>
  <si>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</si>
  <si>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</si>
  <si>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</si>
  <si>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</si>
  <si>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</si>
  <si>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</si>
  <si>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</si>
  <si>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</si>
  <si>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</si>
  <si>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</si>
  <si>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</si>
  <si>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</si>
  <si>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</si>
  <si>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</si>
  <si>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</si>
  <si>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</si>
  <si>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</si>
  <si>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</si>
  <si>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</si>
  <si>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</si>
  <si>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</si>
  <si>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</si>
  <si>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</si>
  <si>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</si>
  <si>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</si>
  <si>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</si>
  <si>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</si>
  <si>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</si>
  <si>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</si>
  <si>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</si>
  <si>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</si>
  <si>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</si>
  <si>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</si>
  <si>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</si>
  <si>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</si>
  <si>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</si>
  <si>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</si>
  <si>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</si>
  <si>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</si>
  <si>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</si>
  <si>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</si>
  <si>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</si>
  <si>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</si>
  <si>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</si>
  <si>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</si>
  <si>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</si>
  <si>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</si>
  <si>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</si>
  <si>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</si>
  <si>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</si>
  <si>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</si>
  <si>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</si>
  <si>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</si>
  <si>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</si>
  <si>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</si>
  <si>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</si>
  <si>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</si>
  <si>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</si>
  <si>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</si>
  <si>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</si>
  <si>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</si>
  <si>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</si>
  <si>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</si>
  <si>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</si>
  <si>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</si>
  <si>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</si>
  <si>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</si>
  <si>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</si>
  <si>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</si>
  <si>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</si>
  <si>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</si>
  <si>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</si>
  <si>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</si>
  <si>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</si>
  <si>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</si>
  <si>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</si>
  <si>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</si>
  <si>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</si>
  <si>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</si>
  <si>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</si>
  <si>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</si>
  <si>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</si>
  <si>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</si>
  <si>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</si>
  <si>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</si>
  <si>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</si>
  <si>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</si>
  <si>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</si>
  <si>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</si>
  <si>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</si>
  <si>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</si>
  <si>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</si>
  <si>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</si>
  <si>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</si>
  <si>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</si>
  <si>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</si>
  <si>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</si>
  <si>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</si>
  <si>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</si>
  <si>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</si>
  <si>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</si>
  <si>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</si>
  <si>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</si>
  <si>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</si>
  <si>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</si>
  <si>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</si>
  <si>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</si>
  <si>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</si>
  <si>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</si>
  <si>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</si>
  <si>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</si>
  <si>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</si>
  <si>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</si>
  <si>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</si>
  <si>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</si>
  <si>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</si>
  <si>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</si>
  <si>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</si>
  <si>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</si>
  <si>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</si>
  <si>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</si>
  <si>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</si>
  <si>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</si>
  <si>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</si>
  <si>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</si>
  <si>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</si>
  <si>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</si>
  <si>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</si>
  <si>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</si>
  <si>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</si>
  <si>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</si>
  <si>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</si>
  <si>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</si>
  <si>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</si>
  <si>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</si>
  <si>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</si>
  <si>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</si>
  <si>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</si>
  <si>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</si>
  <si>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</si>
  <si>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</si>
  <si>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</si>
  <si>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</si>
  <si>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</si>
  <si>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</si>
  <si>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</si>
  <si>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</si>
  <si>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</si>
  <si>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</si>
  <si>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</si>
  <si>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</si>
  <si>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</si>
  <si>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</si>
  <si>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</si>
  <si>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</si>
  <si>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</si>
  <si>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</si>
  <si>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</si>
  <si>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</si>
  <si>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</si>
  <si>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</si>
  <si>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</si>
  <si>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</si>
  <si>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</si>
  <si>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</si>
  <si>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</si>
  <si>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</si>
  <si>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</si>
  <si>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</si>
  <si>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</si>
  <si>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</si>
  <si>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</si>
  <si>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</si>
  <si>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</si>
  <si>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</si>
  <si>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</si>
  <si>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</si>
  <si>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</si>
  <si>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</si>
  <si>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</si>
  <si>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</si>
  <si>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</si>
  <si>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</si>
  <si>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</si>
  <si>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</si>
  <si>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</si>
  <si>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</si>
  <si>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</si>
  <si>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</si>
  <si>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</si>
  <si>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</si>
  <si>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</si>
  <si>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</si>
  <si>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</si>
  <si>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</si>
  <si>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</si>
  <si>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</si>
  <si>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</si>
  <si>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</si>
  <si>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</si>
  <si>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</si>
  <si>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</si>
  <si>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</si>
  <si>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</si>
  <si>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</si>
  <si>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</si>
  <si>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</si>
  <si>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</si>
  <si>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</si>
  <si>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</si>
  <si>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</si>
  <si>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</si>
  <si>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</si>
  <si>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</si>
  <si>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</si>
  <si>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</si>
  <si>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</si>
  <si>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</si>
  <si>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</si>
  <si>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</si>
  <si>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</si>
  <si>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</si>
  <si>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</si>
  <si>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</si>
  <si>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</si>
  <si>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</si>
  <si>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</si>
  <si>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</si>
  <si>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</si>
  <si>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</si>
  <si>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</si>
  <si>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</si>
  <si>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</si>
  <si>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</si>
  <si>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</si>
  <si>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</si>
  <si>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</si>
  <si>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</si>
  <si>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</si>
  <si>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</si>
  <si>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</si>
  <si>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</si>
  <si>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</si>
  <si>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</si>
  <si>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</si>
  <si>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</si>
  <si>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</si>
  <si>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</si>
  <si>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</si>
  <si>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</si>
  <si>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</si>
  <si>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</si>
  <si>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</si>
  <si>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</si>
  <si>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</si>
  <si>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</si>
  <si>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</si>
  <si>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</si>
  <si>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</si>
  <si>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</si>
  <si>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</si>
  <si>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</si>
  <si>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</si>
  <si>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</si>
  <si>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</si>
  <si>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</si>
  <si>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</si>
  <si>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</si>
  <si>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</si>
  <si>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</si>
  <si>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</si>
  <si>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</si>
  <si>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</si>
  <si>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</si>
  <si>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</si>
  <si>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</si>
  <si>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</si>
  <si>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</si>
  <si>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</si>
  <si>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</si>
  <si>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</si>
  <si>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</si>
  <si>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</si>
  <si>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</si>
  <si>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</si>
  <si>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</si>
  <si>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</si>
  <si>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</si>
  <si>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</si>
  <si>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</si>
  <si>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</si>
  <si>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</si>
  <si>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</si>
  <si>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</si>
  <si>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</si>
  <si>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</si>
  <si>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</si>
  <si>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</si>
  <si>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</si>
  <si>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</si>
  <si>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</si>
  <si>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</si>
  <si>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</si>
  <si>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</si>
  <si>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</si>
  <si>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</si>
  <si>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</si>
  <si>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</si>
  <si>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</si>
  <si>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</si>
  <si>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</si>
  <si>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</si>
  <si>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</si>
  <si>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</si>
  <si>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</si>
  <si>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</si>
  <si>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</si>
  <si>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</si>
  <si>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</si>
  <si>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</si>
  <si>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</si>
  <si>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</si>
  <si>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</si>
  <si>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</si>
  <si>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</si>
  <si>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</si>
  <si>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</si>
  <si>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</si>
  <si>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</si>
  <si>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</si>
  <si>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</si>
  <si>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</si>
  <si>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</si>
  <si>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</si>
  <si>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</si>
  <si>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</si>
  <si>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</si>
  <si>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</si>
  <si>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</si>
  <si>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</si>
  <si>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</si>
  <si>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</si>
  <si>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</si>
  <si>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</si>
  <si>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</si>
  <si>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</si>
  <si>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</si>
  <si>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</si>
  <si>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</si>
  <si>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</si>
  <si>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</si>
  <si>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</si>
  <si>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</si>
  <si>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</si>
  <si>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</si>
  <si>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</si>
  <si>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</si>
  <si>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</si>
  <si>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</si>
  <si>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</si>
  <si>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</si>
  <si>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</si>
  <si>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</si>
  <si>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</si>
  <si>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</si>
  <si>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</si>
  <si>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</si>
  <si>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</si>
  <si>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</si>
  <si>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</si>
  <si>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</si>
  <si>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</si>
  <si>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</si>
  <si>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</si>
  <si>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</si>
  <si>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</si>
  <si>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</si>
  <si>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</si>
  <si>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</si>
  <si>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</si>
  <si>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</si>
  <si>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</si>
  <si>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</si>
  <si>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</si>
  <si>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</si>
  <si>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</si>
  <si>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</si>
  <si>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</si>
  <si>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</si>
  <si>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</si>
  <si>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</si>
  <si>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</si>
  <si>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</si>
  <si>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</si>
  <si>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</si>
  <si>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</si>
  <si>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</si>
  <si>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</si>
  <si>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</si>
  <si>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</si>
  <si>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</si>
  <si>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</si>
  <si>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</si>
  <si>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</si>
  <si>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</si>
  <si>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</si>
  <si>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</si>
  <si>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</si>
  <si>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</si>
  <si>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</si>
  <si>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</si>
  <si>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</si>
  <si>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</si>
  <si>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</si>
  <si>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</si>
  <si>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</si>
  <si>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</si>
  <si>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</si>
  <si>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</si>
  <si>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</si>
  <si>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</si>
  <si>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</si>
  <si>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</si>
  <si>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</si>
  <si>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</si>
  <si>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</si>
  <si>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</si>
  <si>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</si>
  <si>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</si>
  <si>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</si>
  <si>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</si>
  <si>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</si>
  <si>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</si>
  <si>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</si>
  <si>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</si>
  <si>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</si>
  <si>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</si>
  <si>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</si>
  <si>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</si>
  <si>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</si>
  <si>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</si>
  <si>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</si>
  <si>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</si>
  <si>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</si>
  <si>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</si>
  <si>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</si>
  <si>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</si>
  <si>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</si>
  <si>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</si>
  <si>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</si>
  <si>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</si>
  <si>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</si>
  <si>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</si>
  <si>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</si>
  <si>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</si>
  <si>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</si>
  <si>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</si>
  <si>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</si>
  <si>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</si>
  <si>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</si>
  <si>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</si>
  <si>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</si>
  <si>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</si>
  <si>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</si>
  <si>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</si>
  <si>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</si>
  <si>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</si>
  <si>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</si>
  <si>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</si>
  <si>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</si>
  <si>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</si>
  <si>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</si>
  <si>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</si>
  <si>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</si>
  <si>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</si>
  <si>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</si>
  <si>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</si>
  <si>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</si>
  <si>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</si>
  <si>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</si>
  <si>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</si>
  <si>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</si>
  <si>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</si>
  <si>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</si>
  <si>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</si>
  <si>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</si>
  <si>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</si>
  <si>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</si>
  <si>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</si>
  <si>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</si>
  <si>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</si>
  <si>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</si>
  <si>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</si>
  <si>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</si>
  <si>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</si>
  <si>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</si>
  <si>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</si>
  <si>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</si>
  <si>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</si>
  <si>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</si>
  <si>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</si>
  <si>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</si>
  <si>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</si>
  <si>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</si>
  <si>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</si>
  <si>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</si>
  <si>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</si>
  <si>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</si>
  <si>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</si>
  <si>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</si>
  <si>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</si>
  <si>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</si>
  <si>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</si>
  <si>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</si>
  <si>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</si>
  <si>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</si>
  <si>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</si>
  <si>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</si>
  <si>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</si>
  <si>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</si>
  <si>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</si>
  <si>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</si>
  <si>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</si>
  <si>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</si>
  <si>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</si>
  <si>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</si>
  <si>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</si>
  <si>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</si>
  <si>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</si>
  <si>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</si>
  <si>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</si>
  <si>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</si>
  <si>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</si>
  <si>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</si>
  <si>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</si>
  <si>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</si>
  <si>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</si>
  <si>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</si>
  <si>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</si>
  <si>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</si>
  <si>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</si>
  <si>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</si>
  <si>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</si>
  <si>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</si>
  <si>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</si>
  <si>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</si>
  <si>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</si>
  <si>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</si>
  <si>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</si>
  <si>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</si>
  <si>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</si>
  <si>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</si>
  <si>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</si>
  <si>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</si>
  <si>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</si>
  <si>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</si>
  <si>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</si>
  <si>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</si>
  <si>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</si>
  <si>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</si>
  <si>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</si>
  <si>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</si>
  <si>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</si>
  <si>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</si>
  <si>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</si>
  <si>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</si>
  <si>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</si>
  <si>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</si>
  <si>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</si>
  <si>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</si>
  <si>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</si>
  <si>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</si>
  <si>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</si>
  <si>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</si>
  <si>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</si>
  <si>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</si>
  <si>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</si>
  <si>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</si>
  <si>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</si>
  <si>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</si>
  <si>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</si>
  <si>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</si>
  <si>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</si>
  <si>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</si>
  <si>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</si>
  <si>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</si>
  <si>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</si>
  <si>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</si>
  <si>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</si>
  <si>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</si>
  <si>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</si>
  <si>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</si>
  <si>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</si>
  <si>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</si>
  <si>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</si>
  <si>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</si>
  <si>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</si>
  <si>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</si>
  <si>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</si>
  <si>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</si>
  <si>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</si>
  <si>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</si>
  <si>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</si>
  <si>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</si>
  <si>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</si>
  <si>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</si>
  <si>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</si>
  <si>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</si>
  <si>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</si>
  <si>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</si>
  <si>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</si>
  <si>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</si>
  <si>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</si>
  <si>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</si>
  <si>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</si>
  <si>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</si>
  <si>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</si>
  <si>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</si>
  <si>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</si>
  <si>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</si>
  <si>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</si>
  <si>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</si>
  <si>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</si>
  <si>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</si>
  <si>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</si>
  <si>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</si>
  <si>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</si>
  <si>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</si>
  <si>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</si>
  <si>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</si>
  <si>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</si>
  <si>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</si>
  <si>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</si>
  <si>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</si>
  <si>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</si>
  <si>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</si>
  <si>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</si>
  <si>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</si>
  <si>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</si>
  <si>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</si>
  <si>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</si>
  <si>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</si>
  <si>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</si>
  <si>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</si>
  <si>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</si>
  <si>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</si>
  <si>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</si>
  <si>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</si>
  <si>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</si>
  <si>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</si>
  <si>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</si>
  <si>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</si>
  <si>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</si>
  <si>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</si>
  <si>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</si>
  <si>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</si>
  <si>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</si>
  <si>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</si>
  <si>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</si>
  <si>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</si>
  <si>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</si>
  <si>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</si>
  <si>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</si>
  <si>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</si>
  <si>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</si>
  <si>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</si>
  <si>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</si>
  <si>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</si>
  <si>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</si>
  <si>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</si>
  <si>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</si>
  <si>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</si>
  <si>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</si>
  <si>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</si>
  <si>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</si>
  <si>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</si>
  <si>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</si>
  <si>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</si>
  <si>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</si>
  <si>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</si>
  <si>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</si>
  <si>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</si>
  <si>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</si>
  <si>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</si>
  <si>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</si>
  <si>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</si>
  <si>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</si>
  <si>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</si>
  <si>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</si>
  <si>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</si>
  <si>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</si>
  <si>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</si>
  <si>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</si>
  <si>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</si>
  <si>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</si>
  <si>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</si>
  <si>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</si>
  <si>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</si>
  <si>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</si>
  <si>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</si>
  <si>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</si>
  <si>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</si>
  <si>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</si>
  <si>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</si>
  <si>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</si>
  <si>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</si>
  <si>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</si>
  <si>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</si>
  <si>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</si>
  <si>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</si>
  <si>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</si>
  <si>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</si>
  <si>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</si>
  <si>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</si>
  <si>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</si>
  <si>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</si>
  <si>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</si>
  <si>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</si>
  <si>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</si>
  <si>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</si>
  <si>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</si>
  <si>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</si>
  <si>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</si>
  <si>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</si>
  <si>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</si>
  <si>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</si>
  <si>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</si>
  <si>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</si>
  <si>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</si>
  <si>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</si>
  <si>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</si>
  <si>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</si>
  <si>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</si>
  <si>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</si>
  <si>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</si>
  <si>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</si>
  <si>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</si>
  <si>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</si>
  <si>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</si>
  <si>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</si>
  <si>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</si>
  <si>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</si>
  <si>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</si>
  <si>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</si>
  <si>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</si>
  <si>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</si>
  <si>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</si>
  <si>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</si>
  <si>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</si>
  <si>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</si>
  <si>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</si>
  <si>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</si>
  <si>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</si>
  <si>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</si>
  <si>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</si>
  <si>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</si>
  <si>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</si>
  <si>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</si>
  <si>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</si>
  <si>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</si>
  <si>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</si>
  <si>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</si>
  <si>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</si>
  <si>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</si>
  <si>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</si>
  <si>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</si>
  <si>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</si>
  <si>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</si>
  <si>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</si>
  <si>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</si>
  <si>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</si>
  <si>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</si>
  <si>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</si>
  <si>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</si>
  <si>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</si>
  <si>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</si>
  <si>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</si>
  <si>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</si>
  <si>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</si>
  <si>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</si>
  <si>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</si>
  <si>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</si>
  <si>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</si>
  <si>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</si>
  <si>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</si>
  <si>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</si>
  <si>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</si>
  <si>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</si>
  <si>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</si>
  <si>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</si>
  <si>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</si>
  <si>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</si>
  <si>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</si>
  <si>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</si>
  <si>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</si>
  <si>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</si>
  <si>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</si>
  <si>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</si>
  <si>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</si>
  <si>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</si>
  <si>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</si>
  <si>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</si>
  <si>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</si>
  <si>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</si>
  <si>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</si>
  <si>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</si>
  <si>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</si>
  <si>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</si>
  <si>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</si>
  <si>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</si>
  <si>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</si>
  <si>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</si>
  <si>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</si>
  <si>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</si>
  <si>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</si>
  <si>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</si>
  <si>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</si>
  <si>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</si>
  <si>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</si>
  <si>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</si>
  <si>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</si>
  <si>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</si>
  <si>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</si>
  <si>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</si>
  <si>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</si>
  <si>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</si>
  <si>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</si>
  <si>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</si>
  <si>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</si>
  <si>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</si>
  <si>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</si>
  <si>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</si>
  <si>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</si>
  <si>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</si>
  <si>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</si>
  <si>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</si>
  <si>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</si>
  <si>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</si>
  <si>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</si>
  <si>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</si>
  <si>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</si>
  <si>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</si>
  <si>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</si>
  <si>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</si>
  <si>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</si>
  <si>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</si>
  <si>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</si>
  <si>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</si>
  <si>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</si>
  <si>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</si>
  <si>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</si>
  <si>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</si>
  <si>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</si>
  <si>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</si>
  <si>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</si>
  <si>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</si>
  <si>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</si>
  <si>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</si>
  <si>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</si>
  <si>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</si>
  <si>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</si>
  <si>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</si>
  <si>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</si>
  <si>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</si>
  <si>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</si>
  <si>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</si>
  <si>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</si>
  <si>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</si>
  <si>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</si>
  <si>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</si>
  <si>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</si>
  <si>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</si>
  <si>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</si>
  <si>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</si>
  <si>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</si>
  <si>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</si>
  <si>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</si>
  <si>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</si>
  <si>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</si>
  <si>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</si>
  <si>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</si>
  <si>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</si>
  <si>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</si>
  <si>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</si>
  <si>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</si>
  <si>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</si>
  <si>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</si>
  <si>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</si>
  <si>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</si>
  <si>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</si>
  <si>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</si>
  <si>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</si>
  <si>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</si>
  <si>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</si>
  <si>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</si>
  <si>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</si>
  <si>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</si>
  <si>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</si>
  <si>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</si>
  <si>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</si>
  <si>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</si>
  <si>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</si>
  <si>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</si>
  <si>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</si>
  <si>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</si>
  <si>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</si>
  <si>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</si>
  <si>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</si>
  <si>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</si>
  <si>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</si>
  <si>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</si>
  <si>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</si>
  <si>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</si>
  <si>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</si>
  <si>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</si>
  <si>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</si>
  <si>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</si>
  <si>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</si>
  <si>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</si>
  <si>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</si>
  <si>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</si>
  <si>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</si>
  <si>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</si>
  <si>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</si>
  <si>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</si>
  <si>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</si>
  <si>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</si>
  <si>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</si>
  <si>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</si>
  <si>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</si>
  <si>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</si>
  <si>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</si>
  <si>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</si>
  <si>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</si>
  <si>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</si>
  <si>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</si>
  <si>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</si>
  <si>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</si>
  <si>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</si>
  <si>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</si>
  <si>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</si>
  <si>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</si>
  <si>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</si>
  <si>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</si>
  <si>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</si>
  <si>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</si>
  <si>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</si>
  <si>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</si>
  <si>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</si>
  <si>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</si>
  <si>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</si>
  <si>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</si>
  <si>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</si>
  <si>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</si>
  <si>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</si>
  <si>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</si>
  <si>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</si>
  <si>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</si>
  <si>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</si>
  <si>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</si>
  <si>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</si>
  <si>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</si>
  <si>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</si>
  <si>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</si>
  <si>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</si>
  <si>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</si>
  <si>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</si>
  <si>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</si>
  <si>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</si>
  <si>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</si>
  <si>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</si>
  <si>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</si>
  <si>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</si>
  <si>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</si>
  <si>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</si>
  <si>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</si>
  <si>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</si>
  <si>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</si>
  <si>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</si>
  <si>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</si>
  <si>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</si>
  <si>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</si>
  <si>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</si>
  <si>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</si>
  <si>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</si>
  <si>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</si>
  <si>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</si>
  <si>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</si>
  <si>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</si>
  <si>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</si>
  <si>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</si>
  <si>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</si>
  <si>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</si>
  <si>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</si>
  <si>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</si>
  <si>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</si>
  <si>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</si>
  <si>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</si>
  <si>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</si>
  <si>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</si>
  <si>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</si>
  <si>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</si>
  <si>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</si>
  <si>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</si>
  <si>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</si>
  <si>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</si>
  <si>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</si>
  <si>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</si>
  <si>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</si>
  <si>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</si>
  <si>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</si>
  <si>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</si>
  <si>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</si>
  <si>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</si>
  <si>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</si>
  <si>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</si>
  <si>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</si>
  <si>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</si>
  <si>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</si>
  <si>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</si>
  <si>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</si>
  <si>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</si>
  <si>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</si>
  <si>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</si>
  <si>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</si>
  <si>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</si>
  <si>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</si>
  <si>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</si>
  <si>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</si>
  <si>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</si>
  <si>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</si>
  <si>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</si>
  <si>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</si>
  <si>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</si>
  <si>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</si>
  <si>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</si>
  <si>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</si>
  <si>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</si>
  <si>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</si>
  <si>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</si>
  <si>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</si>
  <si>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</si>
  <si>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</si>
  <si>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</si>
  <si>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</si>
  <si>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</si>
  <si>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</si>
  <si>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</si>
  <si>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</si>
  <si>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</si>
  <si>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</si>
  <si>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</si>
  <si>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</si>
  <si>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</si>
  <si>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</si>
  <si>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</si>
  <si>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</si>
  <si>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</si>
  <si>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</si>
  <si>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</si>
  <si>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</si>
  <si>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</si>
  <si>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</si>
  <si>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</si>
  <si>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</si>
  <si>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</si>
  <si>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</si>
  <si>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</si>
  <si>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</si>
  <si>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</si>
  <si>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</si>
  <si>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</si>
  <si>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</si>
  <si>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</si>
  <si>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</si>
  <si>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</si>
  <si>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</si>
  <si>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</si>
  <si>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</si>
  <si>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</si>
  <si>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</si>
  <si>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</si>
  <si>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</si>
  <si>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</si>
  <si>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</si>
  <si>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</si>
  <si>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</si>
  <si>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</si>
  <si>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</si>
  <si>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</si>
  <si>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</si>
  <si>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</si>
  <si>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</si>
  <si>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</si>
  <si>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</si>
  <si>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</si>
  <si>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</si>
  <si>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</si>
  <si>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</si>
  <si>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</si>
  <si>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</si>
  <si>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</si>
  <si>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</si>
  <si>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</si>
  <si>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</si>
  <si>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</si>
  <si>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</si>
  <si>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</si>
  <si>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</si>
  <si>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</si>
  <si>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</si>
  <si>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</si>
  <si>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</si>
  <si>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</si>
  <si>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</si>
  <si>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</si>
  <si>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</si>
  <si>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</si>
  <si>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</si>
  <si>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</si>
  <si>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</si>
  <si>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</si>
  <si>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</si>
  <si>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</si>
  <si>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</si>
  <si>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</si>
  <si>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</si>
  <si>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</si>
  <si>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</si>
  <si>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</si>
  <si>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</si>
  <si>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</si>
  <si>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</si>
  <si>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</si>
  <si>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</si>
  <si>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</si>
  <si>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</si>
  <si>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</si>
  <si>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</si>
  <si>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</si>
  <si>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</si>
  <si>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</si>
  <si>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</si>
  <si>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</si>
  <si>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</si>
  <si>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</si>
  <si>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</si>
  <si>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</si>
  <si>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</si>
  <si>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</si>
  <si>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</si>
  <si>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</si>
  <si>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</si>
  <si>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</si>
  <si>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</si>
  <si>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</si>
  <si>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</si>
  <si>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</si>
  <si>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</si>
  <si>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</si>
  <si>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</si>
  <si>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</si>
  <si>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</si>
  <si>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</si>
  <si>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</si>
  <si>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</si>
  <si>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</si>
  <si>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</si>
  <si>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</si>
  <si>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</si>
  <si>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</si>
  <si>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</si>
  <si>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</si>
  <si>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</si>
  <si>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</si>
  <si>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</si>
  <si>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</si>
  <si>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</si>
  <si>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</si>
  <si>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</si>
  <si>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</si>
  <si>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</si>
  <si>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</si>
  <si>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</si>
  <si>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</si>
  <si>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</si>
  <si>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</si>
  <si>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</si>
  <si>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</si>
  <si>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</si>
  <si>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</si>
  <si>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</si>
  <si>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</si>
  <si>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</si>
  <si>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</si>
  <si>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</si>
  <si>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</si>
  <si>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</si>
  <si>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</si>
  <si>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</si>
  <si>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</si>
  <si>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</si>
  <si>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</si>
  <si>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</si>
  <si>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</si>
  <si>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</si>
  <si>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</si>
  <si>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</si>
  <si>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</si>
  <si>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</si>
  <si>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</si>
  <si>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</si>
  <si>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</si>
  <si>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</si>
  <si>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</si>
  <si>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</si>
  <si>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</si>
  <si>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</si>
  <si>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</si>
  <si>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</si>
  <si>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</si>
  <si>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</si>
  <si>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</si>
  <si>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</si>
  <si>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</si>
  <si>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</si>
  <si>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</si>
  <si>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</si>
  <si>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</si>
  <si>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</si>
  <si>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</si>
  <si>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</si>
  <si>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</si>
  <si>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</si>
  <si>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</si>
  <si>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</si>
  <si>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</si>
  <si>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</si>
  <si>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</si>
  <si>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</si>
  <si>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</si>
  <si>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</si>
  <si>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</si>
  <si>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</si>
  <si>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</si>
  <si>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</si>
  <si>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</si>
  <si>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</si>
  <si>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</si>
  <si>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</si>
  <si>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</si>
  <si>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</si>
  <si>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</si>
  <si>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</si>
  <si>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</si>
  <si>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</si>
  <si>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</si>
  <si>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</si>
  <si>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</si>
  <si>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</si>
  <si>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</si>
  <si>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</si>
  <si>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</si>
  <si>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</si>
  <si>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</si>
  <si>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</si>
  <si>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</si>
  <si>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</si>
  <si>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</si>
  <si>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</si>
  <si>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</si>
  <si>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</si>
  <si>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</si>
  <si>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</si>
  <si>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</si>
  <si>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</si>
  <si>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</si>
  <si>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</si>
  <si>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</si>
  <si>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</si>
  <si>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</si>
  <si>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</si>
  <si>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</si>
  <si>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</si>
  <si>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</si>
  <si>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</si>
  <si>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</si>
  <si>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</si>
  <si>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</si>
  <si>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</si>
  <si>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</si>
  <si>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</si>
  <si>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</si>
  <si>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</si>
  <si>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</si>
  <si>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</si>
  <si>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</si>
  <si>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</si>
  <si>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</si>
  <si>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</si>
  <si>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</si>
  <si>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</si>
  <si>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</si>
  <si>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</si>
  <si>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</si>
  <si>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</si>
  <si>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</si>
  <si>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</si>
  <si>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</si>
  <si>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</si>
  <si>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</si>
  <si>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</si>
  <si>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</si>
  <si>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</si>
  <si>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</si>
  <si>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</si>
  <si>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</si>
  <si>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</si>
  <si>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</si>
  <si>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</si>
  <si>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</si>
  <si>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</si>
  <si>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</si>
  <si>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</si>
  <si>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</si>
  <si>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</si>
  <si>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</si>
  <si>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</si>
  <si>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</si>
  <si>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</si>
  <si>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</si>
  <si>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</si>
  <si>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</si>
  <si>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</si>
  <si>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</si>
  <si>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</si>
  <si>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</si>
  <si>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</si>
  <si>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</si>
  <si>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</si>
  <si>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</si>
  <si>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</si>
  <si>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</si>
  <si>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</si>
  <si>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</si>
  <si>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</si>
  <si>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</si>
  <si>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</si>
  <si>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</si>
  <si>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</si>
  <si>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</si>
  <si>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</si>
  <si>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</si>
  <si>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</si>
  <si>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</si>
  <si>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</si>
  <si>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</si>
  <si>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</si>
  <si>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</si>
  <si>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</si>
  <si>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</si>
  <si>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</si>
  <si>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</si>
  <si>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</si>
  <si>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</si>
  <si>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</si>
  <si>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</si>
  <si>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</si>
  <si>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</si>
  <si>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</si>
  <si>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</si>
  <si>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</si>
  <si>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</si>
  <si>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</si>
  <si>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</si>
  <si>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</si>
  <si>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</si>
  <si>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</si>
  <si>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</si>
  <si>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</si>
  <si>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</si>
  <si>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</si>
  <si>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</si>
  <si>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</si>
  <si>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</si>
  <si>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</si>
  <si>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</si>
  <si>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</si>
  <si>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</si>
  <si>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</si>
  <si>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</si>
  <si>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</si>
  <si>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</si>
  <si>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</si>
  <si>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</si>
  <si>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</si>
  <si>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</si>
  <si>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</si>
  <si>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</si>
  <si>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</si>
  <si>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</si>
  <si>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</si>
  <si>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</si>
  <si>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</si>
  <si>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</si>
  <si>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</si>
  <si>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</si>
  <si>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</si>
  <si>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</si>
  <si>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</si>
  <si>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</si>
  <si>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</si>
  <si>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</si>
  <si>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</si>
  <si>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</si>
  <si>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</si>
  <si>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</si>
  <si>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</si>
  <si>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</si>
  <si>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</si>
  <si>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</si>
  <si>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</si>
  <si>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</si>
  <si>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</si>
  <si>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</si>
  <si>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</si>
  <si>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</si>
  <si>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</si>
  <si>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</si>
  <si>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</si>
  <si>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</si>
  <si>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</si>
  <si>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</si>
  <si>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</si>
  <si>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</si>
  <si>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</si>
  <si>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</si>
  <si>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</si>
  <si>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</si>
  <si>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</si>
  <si>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</si>
  <si>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</si>
  <si>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</si>
  <si>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</si>
  <si>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</si>
  <si>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</si>
  <si>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</si>
  <si>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</si>
  <si>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</si>
  <si>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</si>
  <si>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</si>
  <si>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</si>
  <si>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</si>
  <si>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</si>
  <si>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</si>
  <si>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</si>
  <si>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</si>
  <si>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</si>
  <si>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</si>
  <si>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</si>
  <si>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</si>
  <si>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</si>
  <si>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</si>
  <si>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</si>
  <si>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</si>
  <si>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</si>
  <si>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</si>
  <si>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</si>
  <si>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</si>
  <si>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</si>
  <si>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</si>
  <si>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</si>
  <si>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</si>
  <si>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</si>
  <si>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</si>
  <si>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</si>
  <si>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</si>
  <si>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</si>
  <si>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</si>
  <si>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</si>
  <si>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</si>
  <si>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</si>
  <si>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</si>
  <si>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</si>
  <si>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</si>
  <si>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</si>
  <si>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</si>
  <si>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</si>
  <si>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</si>
  <si>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</si>
  <si>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</si>
  <si>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</si>
  <si>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</si>
  <si>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</si>
  <si>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</si>
  <si>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</si>
  <si>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</si>
  <si>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</si>
  <si>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</si>
  <si>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</si>
  <si>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</si>
  <si>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</si>
  <si>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</si>
  <si>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</si>
  <si>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</si>
  <si>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</si>
  <si>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</si>
  <si>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</si>
  <si>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</si>
  <si>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</si>
  <si>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</si>
  <si>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</si>
  <si>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</si>
  <si>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</si>
  <si>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</si>
  <si>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</si>
  <si>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</si>
  <si>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</si>
  <si>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</si>
  <si>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</si>
  <si>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</si>
  <si>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</si>
  <si>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</si>
  <si>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</si>
  <si>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</si>
  <si>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</si>
  <si>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</si>
  <si>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</si>
  <si>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</si>
  <si>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</si>
  <si>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</si>
  <si>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</si>
  <si>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</si>
  <si>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</si>
  <si>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</si>
  <si>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</si>
  <si>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</si>
  <si>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</si>
  <si>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</si>
  <si>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</si>
  <si>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</si>
  <si>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</si>
  <si>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</si>
  <si>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</si>
  <si>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</si>
  <si>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</si>
  <si>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</si>
  <si>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</si>
  <si>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</si>
  <si>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</si>
  <si>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</si>
  <si>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</si>
  <si>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</si>
  <si>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</si>
  <si>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</si>
  <si>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</si>
  <si>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</si>
  <si>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</si>
  <si>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</si>
  <si>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</si>
  <si>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</si>
  <si>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</si>
  <si>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</si>
  <si>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</si>
  <si>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</si>
  <si>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</si>
  <si>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</si>
  <si>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</si>
  <si>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</si>
  <si>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</si>
  <si>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</si>
  <si>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</si>
  <si>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</si>
  <si>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</si>
  <si>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</si>
  <si>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</si>
  <si>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</si>
  <si>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</si>
  <si>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</si>
  <si>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</si>
  <si>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</si>
  <si>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</si>
  <si>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</si>
  <si>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</si>
  <si>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</si>
  <si>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</si>
  <si>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</si>
  <si>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</si>
  <si>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</si>
  <si>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</si>
  <si>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</si>
  <si>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</si>
  <si>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</si>
  <si>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</si>
  <si>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</si>
  <si>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</si>
  <si>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</si>
  <si>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</si>
  <si>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</si>
  <si>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</si>
  <si>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</si>
  <si>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</si>
  <si>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</si>
  <si>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</si>
  <si>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</si>
  <si>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</si>
  <si>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</si>
  <si>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</si>
  <si>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</si>
  <si>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</si>
  <si>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</si>
  <si>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</si>
  <si>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</si>
  <si>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</si>
  <si>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</si>
  <si>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</si>
  <si>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</si>
  <si>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</si>
  <si>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</si>
  <si>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</si>
  <si>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</si>
  <si>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</si>
  <si>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</si>
  <si>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</si>
  <si>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</si>
  <si>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</si>
  <si>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</si>
  <si>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</si>
  <si>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</si>
  <si>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</si>
  <si>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</si>
  <si>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</si>
  <si>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</si>
  <si>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</si>
  <si>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</si>
  <si>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</si>
  <si>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</si>
  <si>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</si>
  <si>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</si>
  <si>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</si>
  <si>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</si>
  <si>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</si>
  <si>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</si>
  <si>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</si>
  <si>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</si>
  <si>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</si>
  <si>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</si>
  <si>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</si>
  <si>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</si>
  <si>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</si>
  <si>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</si>
  <si>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</si>
  <si>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</si>
  <si>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</si>
  <si>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</si>
  <si>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</si>
  <si>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</si>
  <si>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</si>
  <si>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</si>
  <si>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</si>
  <si>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</si>
  <si>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</si>
  <si>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</si>
  <si>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</si>
  <si>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</si>
  <si>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</si>
  <si>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</si>
  <si>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</si>
  <si>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</si>
  <si>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</si>
  <si>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</si>
  <si>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</si>
  <si>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</si>
  <si>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</si>
  <si>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</si>
  <si>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</si>
  <si>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</si>
  <si>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</si>
  <si>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</si>
  <si>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</si>
  <si>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</si>
  <si>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</si>
  <si>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</si>
  <si>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</si>
  <si>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</si>
  <si>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</si>
  <si>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</si>
  <si>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</si>
  <si>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</si>
  <si>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</si>
  <si>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</si>
  <si>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</si>
  <si>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</si>
  <si>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</si>
  <si>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</si>
  <si>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</si>
  <si>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</si>
  <si>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</si>
  <si>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</si>
  <si>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</si>
  <si>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</si>
  <si>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</si>
  <si>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</si>
  <si>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</si>
  <si>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</si>
  <si>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</si>
  <si>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</si>
  <si>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</si>
  <si>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</si>
  <si>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</si>
  <si>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</si>
  <si>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</si>
  <si>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</si>
  <si>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</si>
  <si>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</si>
  <si>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</si>
  <si>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</si>
  <si>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</si>
  <si>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</si>
  <si>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</si>
  <si>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</si>
  <si>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</si>
  <si>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</si>
  <si>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</si>
  <si>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</si>
  <si>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</si>
  <si>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</si>
  <si>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</si>
  <si>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</si>
  <si>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</si>
  <si>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</si>
  <si>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</si>
  <si>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</si>
  <si>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</si>
  <si>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</si>
  <si>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</si>
  <si>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</si>
  <si>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</si>
  <si>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</si>
  <si>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</si>
  <si>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</si>
  <si>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</si>
  <si>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</si>
  <si>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</si>
  <si>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</si>
  <si>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</si>
  <si>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</si>
  <si>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</si>
  <si>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</si>
  <si>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</si>
  <si>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</si>
  <si>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</si>
  <si>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</si>
  <si>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</si>
  <si>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</si>
  <si>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</si>
  <si>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</si>
  <si>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</si>
  <si>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</si>
  <si>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</si>
  <si>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</si>
  <si>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</si>
  <si>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</si>
  <si>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</si>
  <si>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</si>
  <si>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</si>
  <si>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</si>
  <si>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</si>
  <si>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</si>
  <si>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</si>
  <si>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</si>
  <si>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</si>
  <si>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</si>
  <si>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</si>
  <si>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</si>
  <si>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</si>
  <si>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</si>
  <si>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</si>
  <si>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</si>
  <si>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</si>
  <si>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</si>
  <si>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</si>
  <si>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</si>
  <si>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</si>
  <si>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</si>
  <si>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</si>
  <si>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</si>
  <si>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</si>
  <si>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</si>
  <si>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</si>
  <si>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</si>
  <si>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</si>
  <si>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</si>
  <si>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</si>
  <si>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</si>
  <si>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</si>
  <si>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</si>
  <si>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</si>
  <si>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</si>
  <si>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</si>
  <si>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</si>
  <si>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</si>
  <si>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</si>
  <si>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</si>
  <si>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</si>
  <si>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</si>
  <si>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</si>
  <si>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</si>
  <si>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</si>
  <si>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</si>
  <si>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</si>
  <si>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</si>
  <si>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</si>
  <si>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</si>
  <si>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</si>
  <si>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</si>
  <si>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</si>
  <si>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</si>
  <si>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</si>
  <si>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</si>
  <si>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</si>
  <si>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</si>
  <si>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</si>
  <si>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</si>
  <si>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</si>
  <si>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</si>
  <si>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</si>
  <si>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</si>
  <si>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</si>
  <si>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</si>
  <si>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</si>
  <si>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</si>
  <si>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</si>
  <si>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</si>
  <si>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</si>
  <si>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</si>
  <si>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</si>
  <si>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</si>
  <si>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</si>
  <si>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</si>
  <si>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</si>
  <si>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</si>
  <si>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</si>
  <si>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</si>
  <si>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</si>
  <si>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</si>
  <si>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</si>
  <si>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</si>
  <si>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</si>
  <si>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</si>
  <si>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</si>
  <si>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</si>
  <si>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</si>
  <si>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</si>
  <si>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</si>
  <si>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</si>
  <si>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</si>
  <si>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</si>
  <si>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</si>
  <si>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</si>
  <si>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</si>
  <si>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</si>
  <si>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</si>
  <si>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</si>
  <si>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</si>
  <si>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</si>
  <si>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</si>
  <si>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</si>
  <si>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</si>
  <si>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</si>
  <si>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</si>
  <si>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</si>
  <si>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</si>
  <si>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</si>
  <si>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</si>
  <si>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</si>
  <si>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</si>
  <si>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</si>
  <si>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</si>
  <si>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</si>
  <si>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</si>
  <si>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</si>
  <si>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</si>
  <si>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</si>
  <si>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</si>
  <si>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</si>
  <si>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</si>
  <si>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</si>
  <si>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</si>
  <si>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</si>
  <si>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</si>
  <si>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</si>
  <si>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</si>
  <si>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</si>
  <si>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</si>
  <si>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</si>
  <si>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</si>
  <si>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</si>
  <si>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</si>
  <si>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</si>
  <si>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</si>
  <si>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</si>
  <si>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</si>
  <si>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</si>
  <si>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</si>
  <si>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</si>
  <si>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</si>
  <si>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</si>
  <si>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</si>
  <si>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</si>
  <si>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</si>
  <si>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</si>
  <si>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</si>
  <si>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</si>
  <si>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</si>
  <si>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</si>
  <si>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</si>
  <si>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</si>
  <si>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</si>
  <si>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</si>
  <si>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</si>
  <si>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</si>
  <si>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</si>
  <si>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</si>
  <si>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</si>
  <si>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</si>
  <si>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</si>
  <si>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</si>
  <si>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</si>
  <si>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</si>
  <si>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</si>
  <si>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</si>
  <si>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</si>
  <si>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</si>
  <si>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</si>
  <si>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</si>
  <si>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</si>
  <si>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</si>
  <si>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</si>
  <si>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</si>
  <si>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</si>
  <si>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</si>
  <si>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</si>
  <si>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</si>
  <si>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</si>
  <si>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</si>
  <si>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</si>
  <si>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</si>
  <si>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</si>
  <si>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</si>
  <si>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</si>
  <si>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</si>
  <si>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</si>
  <si>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</si>
  <si>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</si>
  <si>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</si>
  <si>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</si>
  <si>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</si>
  <si>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</si>
  <si>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</si>
  <si>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</si>
  <si>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</si>
  <si>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</si>
  <si>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</si>
  <si>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</si>
  <si>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</si>
  <si>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</si>
  <si>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</si>
  <si>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</si>
  <si>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</si>
  <si>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</si>
  <si>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</si>
  <si>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</si>
  <si>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</si>
  <si>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</si>
  <si>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</si>
  <si>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</si>
  <si>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</si>
  <si>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</si>
  <si>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</si>
  <si>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</si>
  <si>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</si>
  <si>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</si>
  <si>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</si>
  <si>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</si>
  <si>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</si>
  <si>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</si>
  <si>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</si>
  <si>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</si>
  <si>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</si>
  <si>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</si>
  <si>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</si>
  <si>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</si>
  <si>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</si>
  <si>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</si>
  <si>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</si>
  <si>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</si>
  <si>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</si>
  <si>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</si>
  <si>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</si>
  <si>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</si>
  <si>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</si>
  <si>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</si>
  <si>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</si>
  <si>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</si>
  <si>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</si>
  <si>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</si>
  <si>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</si>
  <si>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</si>
  <si>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</si>
  <si>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</si>
  <si>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</si>
  <si>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</si>
  <si>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</si>
  <si>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</si>
  <si>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</si>
  <si>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</si>
  <si>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</si>
  <si>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</si>
  <si>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</si>
  <si>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</si>
  <si>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</si>
  <si>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</si>
  <si>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</si>
  <si>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</si>
  <si>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</si>
  <si>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</si>
  <si>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</si>
  <si>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</si>
  <si>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</si>
  <si>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</si>
  <si>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</si>
  <si>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</si>
  <si>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</si>
  <si>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</si>
  <si>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</si>
  <si>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</si>
  <si>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</si>
  <si>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</si>
  <si>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</si>
  <si>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</si>
  <si>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</si>
  <si>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</si>
  <si>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</si>
  <si>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</si>
  <si>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</si>
  <si>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</si>
  <si>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</si>
  <si>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</si>
  <si>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</si>
  <si>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</si>
  <si>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</si>
  <si>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</si>
  <si>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</si>
  <si>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</si>
  <si>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</si>
  <si>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</si>
  <si>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</si>
  <si>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</si>
  <si>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</si>
  <si>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</si>
  <si>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</si>
  <si>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</si>
  <si>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</si>
  <si>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</si>
  <si>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</si>
  <si>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</si>
  <si>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</si>
  <si>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</si>
  <si>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</si>
  <si>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</si>
  <si>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</si>
  <si>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</si>
  <si>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</si>
  <si>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</si>
  <si>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</si>
  <si>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</si>
  <si>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</si>
  <si>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</si>
  <si>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</si>
  <si>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</si>
  <si>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</si>
  <si>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</si>
  <si>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</si>
  <si>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</si>
  <si>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</si>
  <si>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</si>
  <si>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</si>
  <si>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</si>
  <si>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</si>
  <si>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</si>
  <si>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</si>
  <si>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</si>
  <si>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</si>
  <si>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</si>
  <si>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</si>
  <si>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</si>
  <si>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</si>
  <si>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</si>
  <si>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</si>
  <si>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</si>
  <si>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</si>
  <si>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</si>
  <si>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</si>
  <si>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</si>
  <si>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</si>
  <si>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</si>
  <si>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</si>
  <si>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</si>
  <si>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</si>
  <si>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</si>
  <si>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</si>
  <si>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</si>
  <si>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</si>
  <si>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</si>
  <si>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</si>
  <si>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</si>
  <si>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</si>
  <si>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</si>
  <si>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</si>
  <si>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</si>
  <si>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</si>
  <si>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</si>
  <si>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</si>
  <si>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</si>
  <si>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</si>
  <si>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</si>
  <si>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</si>
  <si>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</si>
  <si>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</si>
  <si>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</si>
  <si>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</si>
  <si>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</si>
  <si>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</si>
  <si>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</si>
  <si>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</si>
  <si>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</si>
  <si>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</si>
  <si>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</si>
  <si>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</si>
  <si>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</si>
  <si>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</si>
  <si>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</si>
  <si>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</si>
  <si>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</si>
  <si>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</si>
  <si>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</si>
  <si>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</si>
  <si>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</si>
  <si>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</si>
  <si>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</si>
  <si>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</si>
  <si>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</si>
  <si>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</si>
  <si>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</si>
  <si>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</si>
  <si>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</si>
  <si>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</si>
  <si>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</si>
  <si>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</si>
  <si>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</si>
  <si>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</si>
  <si>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</si>
  <si>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</si>
  <si>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</si>
  <si>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</si>
  <si>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</si>
  <si>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</si>
  <si>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</si>
  <si>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</si>
  <si>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</si>
  <si>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</si>
  <si>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</si>
  <si>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</si>
  <si>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</si>
  <si>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</si>
  <si>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</si>
  <si>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</si>
  <si>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</si>
  <si>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</si>
  <si>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</si>
  <si>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</si>
  <si>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</si>
  <si>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</si>
  <si>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</si>
  <si>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</si>
  <si>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</si>
  <si>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</si>
  <si>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</si>
  <si>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</si>
  <si>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</si>
  <si>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</si>
  <si>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</si>
  <si>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</si>
  <si>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</si>
  <si>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</si>
  <si>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</si>
  <si>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</si>
  <si>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</si>
  <si>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</si>
  <si>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</si>
  <si>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</si>
  <si>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</si>
  <si>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</si>
  <si>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</si>
  <si>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</si>
  <si>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</si>
  <si>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</si>
  <si>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</si>
  <si>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</si>
  <si>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</si>
  <si>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</si>
  <si>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</si>
  <si>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</si>
  <si>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</si>
  <si>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</si>
  <si>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</si>
  <si>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</si>
  <si>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</si>
  <si>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</si>
  <si>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</si>
  <si>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</si>
  <si>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</si>
  <si>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</si>
  <si>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</si>
  <si>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</si>
  <si>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</si>
  <si>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</si>
  <si>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</si>
  <si>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</si>
  <si>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</si>
  <si>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</si>
  <si>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</si>
  <si>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</si>
  <si>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</si>
  <si>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</si>
  <si>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</si>
  <si>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</si>
  <si>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</si>
  <si>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</si>
  <si>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</si>
  <si>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</si>
  <si>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</si>
  <si>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</si>
  <si>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</si>
  <si>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</si>
  <si>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</si>
  <si>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</si>
  <si>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</si>
  <si>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</si>
  <si>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</si>
  <si>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</si>
  <si>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</si>
  <si>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</si>
  <si>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</si>
  <si>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</si>
  <si>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</si>
  <si>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</si>
  <si>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</si>
  <si>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</si>
  <si>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</si>
  <si>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</si>
  <si>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</si>
  <si>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</si>
  <si>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</si>
  <si>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</si>
  <si>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</si>
  <si>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</si>
  <si>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</si>
  <si>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</si>
  <si>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</si>
  <si>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</si>
  <si>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</si>
  <si>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</si>
  <si>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</si>
  <si>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</si>
  <si>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</si>
  <si>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</si>
  <si>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</si>
  <si>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</si>
  <si>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</si>
  <si>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</si>
  <si>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</si>
  <si>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</si>
  <si>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</si>
  <si>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</si>
  <si>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</si>
  <si>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</si>
  <si>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</si>
  <si>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</si>
  <si>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</si>
  <si>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</si>
  <si>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</si>
  <si>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</si>
  <si>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</si>
  <si>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</si>
  <si>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</si>
  <si>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</si>
  <si>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</si>
  <si>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</si>
  <si>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</si>
  <si>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</si>
  <si>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</si>
  <si>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</si>
  <si>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</si>
  <si>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</si>
  <si>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</si>
  <si>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</si>
  <si>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</si>
  <si>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</si>
  <si>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</si>
  <si>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</si>
  <si>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</si>
  <si>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</si>
  <si>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</si>
  <si>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</si>
  <si>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</si>
  <si>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</si>
  <si>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</si>
  <si>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</si>
  <si>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</si>
  <si>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</si>
  <si>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</si>
  <si>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</si>
  <si>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</si>
  <si>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</si>
  <si>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</si>
  <si>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</si>
  <si>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</si>
  <si>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</si>
  <si>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</si>
  <si>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</si>
  <si>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</si>
  <si>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</si>
  <si>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</si>
  <si>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</si>
  <si>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</si>
  <si>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</si>
  <si>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</si>
  <si>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</si>
  <si>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</si>
  <si>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</si>
  <si>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</si>
  <si>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</si>
  <si>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</si>
  <si>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</si>
  <si>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</si>
  <si>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</si>
  <si>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</si>
  <si>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</si>
  <si>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</si>
  <si>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</si>
  <si>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</si>
  <si>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</si>
  <si>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</si>
  <si>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</si>
  <si>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</si>
  <si>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</si>
  <si>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</si>
  <si>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</si>
  <si>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</si>
  <si>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</si>
  <si>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</si>
  <si>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</si>
  <si>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</si>
  <si>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</si>
  <si>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</si>
  <si>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</si>
  <si>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</si>
  <si>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</si>
  <si>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</si>
  <si>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</si>
  <si>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</si>
  <si>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</si>
  <si>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</si>
  <si>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</si>
  <si>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</si>
  <si>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</si>
  <si>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</si>
  <si>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</si>
  <si>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</si>
  <si>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</si>
  <si>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</si>
  <si>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</si>
  <si>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</si>
  <si>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</si>
  <si>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</si>
  <si>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</si>
  <si>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</si>
  <si>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</si>
  <si>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</si>
  <si>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</si>
  <si>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</si>
  <si>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</si>
  <si>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</si>
  <si>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</si>
  <si>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</si>
  <si>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</si>
  <si>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</si>
  <si>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</si>
  <si>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</si>
  <si>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</si>
  <si>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</si>
  <si>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</si>
  <si>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</si>
  <si>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</si>
  <si>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</si>
  <si>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</si>
  <si>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</si>
  <si>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</si>
  <si>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</si>
  <si>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</si>
  <si>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</si>
  <si>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</si>
  <si>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</si>
  <si>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</si>
  <si>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</si>
  <si>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</si>
  <si>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</si>
  <si>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</si>
  <si>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</si>
  <si>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</si>
  <si>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</si>
  <si>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</si>
  <si>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</si>
  <si>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</si>
  <si>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</si>
  <si>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</si>
  <si>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</si>
  <si>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</si>
  <si>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</si>
  <si>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</si>
  <si>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</si>
  <si>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</si>
  <si>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</si>
  <si>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</si>
  <si>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</si>
  <si>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</si>
  <si>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</si>
  <si>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</si>
  <si>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</si>
  <si>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</si>
  <si>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</si>
  <si>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</si>
  <si>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</si>
  <si>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</si>
  <si>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</si>
  <si>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</si>
  <si>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</si>
  <si>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</si>
  <si>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</si>
  <si>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</si>
  <si>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</si>
  <si>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</si>
  <si>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</si>
  <si>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</si>
  <si>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</si>
  <si>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</si>
  <si>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</si>
  <si>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</si>
  <si>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</si>
  <si>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</si>
  <si>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</si>
  <si>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</si>
  <si>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</si>
  <si>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</si>
  <si>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</si>
  <si>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</si>
  <si>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</si>
  <si>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</si>
  <si>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</si>
  <si>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</si>
  <si>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</si>
  <si>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</si>
  <si>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</si>
  <si>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</si>
  <si>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</si>
  <si>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</si>
  <si>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</si>
  <si>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</si>
  <si>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</si>
  <si>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</si>
  <si>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</si>
  <si>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</si>
  <si>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</si>
  <si>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</si>
  <si>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</si>
  <si>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</si>
  <si>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</si>
  <si>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</si>
  <si>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</si>
  <si>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</si>
  <si>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</si>
  <si>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</si>
  <si>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</si>
  <si>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</si>
  <si>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</si>
  <si>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</si>
  <si>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</si>
  <si>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</si>
  <si>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</si>
  <si>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</si>
  <si>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</si>
  <si>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</si>
  <si>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</si>
  <si>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</si>
  <si>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</si>
  <si>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</si>
  <si>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</si>
  <si>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</si>
  <si>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</si>
  <si>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</si>
  <si>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</si>
  <si>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</si>
  <si>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</si>
  <si>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</si>
  <si>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</si>
  <si>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</si>
  <si>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</si>
  <si>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</si>
  <si>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</si>
  <si>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</si>
  <si>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</si>
  <si>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</si>
  <si>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</si>
  <si>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</si>
  <si>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</si>
  <si>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</si>
  <si>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</si>
  <si>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</si>
  <si>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</si>
  <si>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</si>
  <si>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</si>
  <si>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</si>
  <si>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</si>
  <si>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</si>
  <si>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</si>
  <si>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</si>
  <si>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</si>
  <si>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</si>
  <si>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</si>
  <si>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</si>
  <si>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</si>
  <si>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</si>
  <si>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</si>
  <si>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</si>
  <si>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</si>
  <si>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</si>
  <si>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</si>
  <si>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</si>
  <si>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</si>
  <si>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</si>
  <si>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</si>
  <si>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</si>
  <si>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</si>
  <si>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</si>
  <si>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</si>
  <si>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</si>
  <si>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</si>
  <si>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</si>
  <si>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</si>
  <si>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</si>
  <si>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</si>
  <si>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</si>
  <si>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</si>
  <si>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</si>
  <si>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</si>
  <si>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</si>
  <si>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</si>
  <si>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</si>
  <si>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</si>
  <si>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</si>
  <si>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</si>
  <si>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</si>
  <si>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</si>
  <si>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</si>
  <si>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</si>
  <si>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</si>
  <si>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</si>
  <si>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</si>
  <si>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</si>
  <si>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</si>
  <si>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</si>
  <si>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</si>
  <si>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</si>
  <si>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</si>
  <si>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</si>
  <si>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</si>
  <si>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</si>
  <si>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</si>
  <si>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</si>
  <si>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</si>
  <si>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</si>
  <si>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</si>
  <si>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</si>
  <si>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</si>
  <si>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</si>
  <si>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</si>
  <si>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</si>
  <si>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</si>
  <si>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</si>
  <si>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</si>
  <si>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</si>
  <si>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</si>
  <si>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</si>
  <si>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</si>
  <si>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</si>
  <si>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</si>
  <si>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</si>
  <si>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</si>
  <si>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</si>
  <si>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</si>
  <si>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</si>
  <si>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</si>
  <si>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</si>
  <si>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</si>
  <si>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</si>
  <si>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</si>
  <si>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</si>
  <si>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</si>
  <si>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</si>
  <si>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</si>
  <si>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</si>
  <si>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</si>
  <si>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</si>
  <si>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</si>
  <si>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</si>
  <si>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</si>
  <si>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</si>
  <si>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</si>
  <si>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</si>
  <si>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</si>
  <si>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</si>
  <si>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</si>
  <si>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</si>
  <si>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</si>
  <si>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</si>
  <si>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</si>
  <si>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</si>
  <si>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</si>
  <si>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</si>
  <si>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</si>
  <si>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</si>
  <si>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</si>
  <si>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</si>
  <si>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</si>
  <si>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</si>
  <si>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</si>
  <si>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</si>
  <si>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</si>
  <si>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</si>
  <si>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</si>
  <si>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</si>
  <si>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</si>
  <si>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</si>
  <si>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</si>
  <si>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</si>
  <si>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</si>
  <si>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</si>
  <si>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</si>
  <si>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</si>
  <si>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</si>
  <si>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</si>
  <si>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</si>
  <si>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</si>
  <si>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</si>
  <si>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</si>
  <si>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</si>
  <si>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</si>
  <si>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</si>
  <si>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</si>
  <si>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</si>
  <si>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</si>
  <si>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</si>
  <si>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</si>
  <si>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</si>
  <si>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</si>
  <si>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</si>
  <si>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</si>
  <si>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</si>
  <si>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</si>
  <si>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</si>
  <si>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</si>
  <si>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</si>
  <si>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</si>
  <si>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</si>
  <si>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</si>
  <si>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</si>
  <si>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</si>
  <si>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</si>
  <si>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</si>
  <si>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</si>
  <si>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</si>
  <si>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</si>
  <si>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</si>
  <si>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</si>
  <si>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</si>
  <si>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</si>
  <si>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</si>
  <si>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</si>
  <si>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</si>
  <si>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</si>
  <si>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</si>
  <si>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</si>
  <si>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</si>
  <si>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</si>
  <si>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</si>
  <si>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</si>
  <si>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</si>
  <si>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</si>
  <si>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</si>
  <si>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</si>
  <si>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</si>
  <si>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</si>
  <si>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</si>
  <si>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</si>
  <si>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</si>
  <si>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</si>
  <si>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</si>
  <si>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</si>
  <si>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</si>
  <si>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</si>
  <si>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</si>
  <si>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</si>
  <si>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</si>
  <si>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</si>
  <si>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</si>
  <si>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</si>
  <si>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</si>
  <si>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</si>
  <si>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</si>
  <si>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</si>
  <si>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</si>
  <si>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</si>
  <si>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</si>
  <si>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</si>
  <si>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</si>
  <si>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</si>
  <si>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</si>
  <si>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</si>
  <si>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</si>
  <si>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</si>
  <si>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</si>
  <si>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</si>
  <si>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</si>
  <si>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</si>
  <si>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</si>
  <si>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</si>
  <si>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</si>
  <si>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</si>
  <si>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</si>
  <si>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</si>
  <si>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</si>
  <si>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</si>
  <si>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</si>
  <si>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</si>
  <si>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</si>
  <si>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</si>
  <si>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</si>
  <si>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</si>
  <si>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</si>
  <si>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</si>
  <si>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</si>
  <si>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</si>
  <si>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</si>
  <si>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</si>
  <si>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</si>
  <si>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</si>
  <si>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</si>
  <si>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</si>
  <si>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</si>
  <si>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</si>
  <si>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</si>
  <si>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</si>
  <si>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</si>
  <si>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</si>
  <si>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</si>
  <si>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</si>
  <si>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</si>
  <si>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</si>
  <si>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</si>
  <si>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</si>
  <si>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</si>
  <si>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</si>
  <si>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</si>
  <si>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</si>
  <si>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</si>
  <si>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</si>
  <si>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</si>
  <si>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</si>
  <si>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</si>
  <si>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</si>
  <si>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</si>
  <si>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</si>
  <si>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</si>
  <si>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</si>
  <si>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</si>
  <si>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</si>
  <si>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</si>
  <si>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</si>
  <si>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</si>
  <si>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</si>
  <si>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</si>
  <si>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</si>
  <si>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</si>
  <si>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</si>
  <si>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</si>
  <si>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</si>
  <si>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</si>
  <si>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</si>
  <si>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</si>
  <si>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</si>
  <si>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</si>
  <si>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</si>
  <si>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</si>
  <si>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</si>
  <si>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</si>
  <si>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</si>
  <si>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</si>
  <si>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</si>
  <si>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</si>
  <si>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</si>
  <si>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</si>
  <si>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</si>
  <si>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</si>
  <si>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</si>
  <si>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</si>
  <si>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</si>
  <si>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</si>
  <si>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</si>
  <si>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</si>
  <si>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</si>
  <si>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</si>
  <si>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</si>
  <si>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</si>
  <si>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</si>
  <si>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</si>
  <si>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</si>
  <si>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</si>
  <si>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</si>
  <si>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</si>
  <si>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</si>
  <si>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</si>
  <si>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</si>
  <si>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</si>
  <si>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</si>
  <si>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</si>
  <si>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</si>
  <si>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</si>
  <si>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</si>
  <si>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</si>
  <si>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</si>
  <si>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</si>
  <si>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</si>
  <si>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</si>
  <si>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</si>
  <si>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</si>
  <si>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</si>
  <si>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</si>
  <si>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</si>
  <si>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</si>
  <si>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</si>
  <si>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</si>
  <si>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</si>
  <si>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</si>
  <si>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</si>
  <si>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</si>
  <si>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</si>
  <si>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</si>
  <si>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</si>
  <si>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</si>
  <si>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</si>
  <si>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</si>
  <si>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</si>
  <si>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</si>
  <si>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</si>
  <si>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</si>
  <si>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</si>
  <si>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</si>
  <si>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</si>
  <si>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</si>
  <si>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</si>
  <si>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</si>
  <si>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</si>
  <si>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</si>
  <si>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</si>
  <si>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</si>
  <si>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</si>
  <si>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</si>
  <si>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</si>
  <si>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</si>
  <si>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</si>
  <si>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</si>
  <si>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</si>
  <si>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</si>
  <si>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</si>
  <si>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</si>
  <si>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</si>
  <si>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</si>
  <si>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</si>
  <si>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</si>
  <si>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</si>
  <si>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</si>
  <si>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</si>
  <si>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</si>
  <si>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</si>
  <si>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</si>
  <si>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</si>
  <si>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</si>
  <si>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</si>
  <si>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</si>
  <si>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</si>
  <si>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</si>
  <si>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</si>
  <si>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</si>
  <si>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</si>
  <si>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</si>
  <si>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</si>
  <si>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</si>
  <si>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</si>
  <si>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</si>
  <si>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</si>
  <si>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</si>
  <si>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</si>
  <si>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</si>
  <si>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</si>
  <si>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</si>
  <si>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</si>
  <si>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</si>
  <si>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</si>
  <si>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</si>
  <si>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</si>
  <si>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</si>
  <si>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</si>
  <si>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</si>
  <si>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</si>
  <si>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</si>
  <si>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</si>
  <si>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</si>
  <si>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</si>
  <si>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</si>
  <si>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</si>
  <si>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</si>
  <si>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</si>
  <si>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</si>
  <si>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</si>
  <si>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</si>
  <si>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</si>
  <si>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</si>
  <si>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</si>
  <si>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</si>
  <si>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</si>
  <si>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</si>
  <si>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</si>
  <si>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</si>
  <si>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</si>
  <si>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</si>
  <si>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</si>
  <si>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</si>
  <si>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</si>
  <si>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</si>
  <si>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</si>
  <si>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</si>
  <si>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</si>
  <si>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</si>
  <si>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</si>
  <si>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</si>
  <si>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</si>
  <si>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</si>
  <si>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</si>
  <si>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</si>
  <si>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</si>
  <si>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</si>
  <si>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</si>
  <si>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</si>
  <si>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</si>
  <si>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</si>
  <si>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</si>
  <si>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</si>
  <si>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</si>
  <si>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</si>
  <si>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</si>
  <si>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</si>
  <si>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</si>
  <si>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</si>
  <si>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</si>
  <si>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</si>
  <si>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</si>
  <si>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</si>
  <si>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</si>
  <si>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</si>
  <si>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</si>
  <si>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</si>
  <si>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</si>
  <si>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</si>
  <si>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</si>
  <si>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</si>
  <si>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</si>
  <si>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</si>
  <si>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</si>
  <si>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</si>
  <si>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</si>
  <si>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</si>
  <si>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</si>
  <si>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</si>
  <si>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</si>
  <si>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</si>
  <si>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</si>
  <si>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</si>
  <si>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</si>
  <si>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</si>
  <si>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</si>
  <si>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</si>
  <si>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</si>
  <si>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</si>
  <si>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</si>
  <si>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</si>
  <si>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</si>
  <si>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</si>
  <si>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</si>
  <si>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</si>
  <si>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</si>
  <si>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</si>
  <si>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</si>
  <si>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</si>
  <si>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</si>
  <si>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</si>
  <si>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</si>
  <si>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</si>
  <si>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</si>
  <si>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</si>
  <si>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</si>
  <si>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</si>
  <si>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</si>
  <si>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</si>
  <si>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</si>
  <si>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</si>
  <si>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</si>
  <si>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</si>
  <si>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</si>
  <si>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</si>
  <si>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</si>
  <si>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</si>
  <si>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</si>
  <si>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</si>
  <si>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</si>
  <si>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</si>
  <si>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</si>
  <si>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</si>
  <si>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</si>
  <si>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</si>
  <si>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</si>
  <si>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</si>
  <si>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</si>
  <si>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</si>
  <si>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</si>
  <si>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</si>
  <si>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</si>
  <si>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</si>
  <si>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</si>
  <si>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</si>
  <si>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</si>
  <si>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</si>
  <si>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</si>
  <si>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</si>
  <si>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</si>
  <si>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</si>
  <si>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</si>
  <si>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</si>
  <si>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</si>
  <si>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</si>
  <si>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</si>
  <si>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</si>
  <si>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</si>
  <si>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</si>
  <si>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</si>
  <si>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</si>
  <si>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</si>
  <si>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</si>
  <si>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</si>
  <si>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</si>
  <si>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</si>
  <si>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</si>
  <si>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</si>
  <si>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</si>
  <si>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</si>
  <si>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</si>
  <si>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</si>
  <si>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</si>
  <si>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</si>
  <si>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</si>
  <si>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</si>
  <si>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</si>
  <si>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</si>
  <si>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</si>
  <si>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</si>
  <si>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</si>
  <si>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</si>
  <si>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</si>
  <si>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</si>
  <si>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</si>
  <si>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</si>
  <si>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</si>
  <si>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</si>
  <si>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</si>
  <si>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</si>
  <si>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</si>
  <si>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</si>
  <si>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</si>
  <si>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</si>
  <si>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</si>
  <si>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</si>
  <si>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</si>
  <si>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</si>
  <si>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</si>
  <si>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</si>
  <si>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</si>
  <si>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</si>
  <si>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</si>
  <si>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</si>
  <si>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</si>
  <si>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</si>
  <si>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</si>
  <si>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</si>
  <si>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</si>
  <si>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</si>
  <si>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</si>
  <si>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</si>
  <si>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</si>
  <si>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</si>
  <si>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</si>
  <si>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</si>
  <si>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</si>
  <si>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</si>
  <si>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</si>
  <si>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</si>
  <si>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</si>
  <si>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</si>
  <si>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</si>
  <si>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</si>
  <si>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</si>
  <si>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</si>
  <si>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</si>
  <si>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</si>
  <si>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</si>
  <si>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</si>
  <si>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</si>
  <si>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</si>
  <si>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</si>
  <si>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</si>
  <si>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</si>
  <si>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</si>
  <si>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</si>
  <si>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</si>
  <si>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</si>
  <si>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</si>
  <si>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</si>
  <si>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</si>
  <si>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</si>
  <si>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</si>
  <si>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</si>
  <si>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</si>
  <si>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</si>
  <si>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</si>
  <si>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</si>
  <si>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</si>
  <si>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</si>
  <si>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</si>
  <si>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</si>
  <si>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</si>
  <si>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</si>
  <si>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</si>
  <si>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</si>
  <si>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</si>
  <si>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</si>
  <si>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</si>
  <si>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</si>
  <si>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</si>
  <si>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</si>
  <si>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</si>
  <si>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</si>
  <si>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</si>
  <si>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</si>
  <si>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</si>
  <si>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</si>
  <si>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</si>
  <si>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</si>
  <si>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</si>
  <si>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</si>
  <si>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</si>
  <si>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</si>
  <si>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</si>
  <si>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</si>
  <si>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</si>
  <si>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</si>
  <si>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</si>
  <si>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</si>
  <si>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</si>
  <si>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</si>
  <si>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</si>
  <si>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</si>
  <si>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</si>
  <si>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</si>
  <si>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</si>
  <si>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</si>
  <si>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</si>
  <si>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</si>
  <si>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</si>
  <si>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</si>
  <si>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</si>
  <si>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</si>
  <si>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</si>
  <si>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</si>
  <si>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</si>
  <si>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</si>
  <si>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</si>
  <si>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</si>
  <si>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</si>
  <si>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</si>
  <si>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</si>
  <si>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</si>
  <si>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</si>
  <si>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</si>
  <si>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</si>
  <si>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</si>
  <si>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</si>
  <si>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</si>
  <si>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</si>
  <si>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</si>
  <si>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</si>
  <si>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</si>
  <si>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</si>
  <si>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</si>
  <si>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</si>
  <si>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</si>
  <si>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</si>
  <si>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</si>
  <si>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</si>
  <si>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</si>
  <si>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</si>
  <si>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</si>
  <si>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</si>
  <si>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</si>
  <si>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</si>
  <si>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</si>
  <si>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</si>
  <si>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</si>
  <si>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</si>
  <si>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</si>
  <si>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</si>
  <si>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</si>
  <si>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</si>
  <si>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</si>
  <si>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</si>
  <si>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</si>
  <si>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</si>
  <si>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</si>
  <si>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</si>
  <si>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</si>
  <si>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</si>
  <si>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</si>
  <si>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</si>
  <si>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</si>
  <si>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</si>
  <si>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</si>
  <si>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</si>
  <si>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</si>
  <si>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</si>
  <si>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</si>
  <si>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</si>
  <si>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</si>
  <si>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</si>
  <si>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</si>
  <si>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</si>
  <si>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</si>
  <si>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</si>
  <si>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</si>
  <si>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</si>
  <si>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</si>
  <si>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</si>
  <si>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</si>
  <si>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</si>
  <si>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</si>
  <si>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</si>
  <si>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</si>
  <si>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</si>
  <si>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</si>
  <si>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</si>
  <si>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</si>
  <si>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</si>
  <si>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</si>
  <si>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</si>
  <si>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</si>
  <si>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</si>
  <si>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</si>
  <si>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</si>
  <si>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</si>
  <si>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</si>
  <si>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</si>
  <si>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</si>
  <si>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</si>
  <si>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</si>
  <si>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</si>
  <si>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</si>
  <si>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</si>
  <si>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</si>
  <si>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</si>
  <si>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</si>
  <si>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</si>
  <si>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</si>
  <si>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</si>
  <si>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</si>
  <si>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</si>
  <si>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</si>
  <si>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</si>
  <si>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</si>
  <si>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</si>
  <si>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</si>
  <si>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</si>
  <si>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</si>
  <si>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</si>
  <si>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</si>
  <si>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</si>
  <si>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</si>
  <si>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</si>
  <si>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</si>
  <si>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</si>
  <si>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</si>
  <si>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</si>
  <si>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</si>
  <si>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</si>
  <si>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</si>
  <si>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</si>
  <si>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</si>
  <si>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</si>
  <si>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</si>
  <si>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</si>
  <si>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</si>
  <si>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</si>
  <si>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</si>
  <si>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</si>
  <si>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</si>
  <si>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</si>
  <si>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</si>
  <si>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</si>
  <si>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</si>
  <si>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</si>
  <si>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</si>
  <si>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</si>
  <si>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</si>
  <si>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</si>
  <si>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</si>
  <si>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</si>
  <si>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</si>
  <si>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</si>
  <si>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</si>
  <si>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</si>
  <si>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</si>
  <si>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</si>
  <si>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</si>
  <si>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</si>
  <si>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</si>
  <si>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</si>
  <si>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</si>
  <si>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</si>
  <si>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</si>
  <si>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</si>
  <si>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</si>
  <si>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</si>
  <si>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</si>
  <si>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</si>
  <si>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</si>
  <si>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</si>
  <si>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</si>
  <si>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</si>
  <si>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</si>
  <si>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</si>
  <si>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</si>
  <si>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</si>
  <si>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</si>
  <si>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</si>
  <si>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</si>
  <si>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</si>
  <si>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</si>
  <si>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</si>
  <si>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</si>
  <si>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</si>
  <si>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</si>
  <si>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</si>
  <si>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</si>
  <si>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</si>
  <si>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</si>
  <si>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</si>
  <si>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</si>
  <si>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</si>
  <si>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</si>
  <si>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</si>
  <si>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</si>
  <si>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</si>
  <si>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</si>
  <si>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</si>
  <si>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</si>
  <si>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</si>
  <si>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</si>
  <si>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</si>
  <si>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</si>
  <si>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</si>
  <si>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</si>
  <si>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</si>
  <si>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</si>
  <si>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</si>
  <si>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</si>
  <si>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</si>
  <si>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</si>
  <si>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</si>
  <si>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</si>
  <si>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</si>
  <si>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</si>
  <si>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</si>
  <si>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</si>
  <si>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</si>
  <si>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</si>
  <si>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</si>
  <si>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</si>
  <si>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</si>
  <si>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</si>
  <si>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</si>
  <si>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</si>
  <si>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</si>
  <si>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</si>
  <si>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</si>
  <si>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</si>
  <si>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</si>
  <si>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</si>
  <si>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</si>
  <si>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</si>
  <si>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</si>
  <si>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</si>
  <si>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</si>
  <si>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</si>
  <si>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</si>
  <si>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</si>
  <si>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</si>
  <si>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</si>
  <si>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</si>
  <si>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</si>
  <si>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</si>
  <si>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</si>
  <si>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</si>
  <si>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</si>
  <si>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</si>
  <si>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</si>
  <si>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</si>
  <si>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</si>
  <si>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</si>
  <si>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</si>
  <si>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</si>
  <si>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</si>
  <si>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</si>
  <si>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</si>
  <si>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</si>
  <si>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</si>
  <si>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</si>
  <si>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</si>
  <si>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</si>
  <si>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</si>
  <si>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</si>
  <si>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</si>
  <si>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</si>
  <si>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</si>
  <si>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</si>
  <si>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</si>
  <si>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</si>
  <si>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</si>
  <si>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</si>
  <si>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</si>
  <si>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</si>
  <si>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</si>
  <si>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</si>
  <si>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</si>
  <si>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</si>
  <si>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</si>
  <si>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</si>
  <si>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</si>
  <si>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</si>
  <si>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</si>
  <si>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</si>
  <si>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</si>
  <si>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</si>
  <si>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</si>
  <si>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</si>
  <si>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</si>
  <si>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</si>
  <si>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</si>
  <si>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</si>
  <si>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</si>
  <si>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</si>
  <si>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</si>
  <si>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</si>
  <si>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</si>
  <si>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</si>
  <si>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</si>
  <si>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</si>
  <si>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</si>
  <si>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</si>
  <si>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</si>
  <si>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</si>
  <si>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</si>
  <si>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</si>
  <si>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</si>
  <si>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</si>
  <si>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</si>
  <si>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</si>
  <si>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</si>
  <si>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</si>
  <si>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</si>
  <si>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</si>
  <si>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</si>
  <si>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</si>
  <si>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</si>
  <si>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</si>
  <si>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</si>
  <si>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</si>
  <si>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</si>
  <si>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</si>
  <si>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</si>
  <si>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</si>
  <si>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</si>
  <si>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</si>
  <si>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</si>
  <si>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</si>
  <si>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</si>
  <si>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</si>
  <si>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</si>
  <si>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</si>
  <si>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</si>
  <si>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</si>
  <si>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</si>
  <si>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</si>
  <si>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</si>
  <si>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</si>
  <si>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</si>
  <si>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</si>
  <si>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</si>
  <si>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</si>
  <si>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</si>
  <si>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</si>
  <si>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</si>
  <si>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</si>
  <si>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</si>
  <si>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</si>
  <si>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</si>
  <si>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</si>
  <si>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</si>
  <si>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</si>
  <si>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</si>
  <si>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</si>
  <si>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</si>
  <si>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</si>
  <si>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</si>
  <si>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</si>
  <si>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</si>
  <si>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</si>
  <si>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</si>
  <si>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</si>
  <si>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</si>
  <si>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</si>
  <si>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</si>
  <si>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</si>
  <si>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</si>
  <si>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</si>
  <si>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</si>
  <si>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</si>
  <si>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</si>
  <si>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</si>
  <si>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</si>
  <si>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</si>
  <si>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</si>
  <si>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</si>
  <si>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</si>
  <si>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</si>
  <si>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</si>
  <si>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</si>
  <si>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</si>
  <si>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</si>
  <si>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</si>
  <si>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</si>
  <si>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</si>
  <si>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</si>
  <si>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</si>
  <si>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</si>
  <si>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</si>
  <si>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</si>
  <si>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</si>
  <si>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</si>
  <si>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</si>
  <si>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</si>
  <si>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</si>
  <si>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</si>
  <si>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</si>
  <si>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</si>
  <si>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</si>
  <si>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</si>
  <si>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</si>
  <si>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</si>
  <si>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</si>
  <si>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</si>
  <si>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</si>
  <si>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</si>
  <si>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</si>
  <si>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</si>
  <si>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</si>
  <si>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</si>
  <si>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</si>
  <si>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</si>
  <si>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</si>
  <si>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</si>
  <si>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</si>
  <si>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</si>
  <si>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</si>
  <si>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</si>
  <si>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</si>
  <si>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</si>
  <si>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</si>
  <si>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</si>
  <si>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</si>
  <si>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</si>
  <si>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</si>
  <si>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</si>
  <si>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</si>
  <si>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</si>
  <si>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</si>
  <si>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</si>
  <si>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</si>
  <si>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</si>
  <si>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</si>
  <si>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</si>
  <si>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</si>
  <si>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</si>
  <si>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</si>
  <si>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</si>
  <si>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</si>
  <si>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</si>
  <si>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</si>
  <si>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</si>
  <si>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</si>
  <si>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</si>
  <si>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</si>
  <si>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</si>
  <si>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</si>
  <si>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</si>
  <si>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</si>
  <si>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</si>
  <si>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</si>
  <si>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</si>
  <si>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</si>
  <si>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</si>
  <si>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</si>
  <si>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</si>
  <si>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</si>
  <si>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</si>
  <si>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</si>
  <si>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</si>
  <si>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</si>
  <si>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</si>
  <si>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</si>
  <si>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</si>
  <si>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</si>
  <si>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</si>
  <si>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</si>
  <si>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</si>
  <si>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</si>
  <si>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</si>
  <si>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</si>
  <si>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</si>
  <si>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</si>
  <si>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</si>
  <si>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</si>
  <si>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</si>
  <si>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</si>
  <si>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</si>
  <si>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</si>
  <si>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</si>
  <si>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</si>
  <si>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</si>
  <si>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</si>
  <si>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</si>
  <si>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</si>
  <si>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</si>
  <si>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</si>
  <si>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</si>
  <si>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</si>
  <si>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</si>
  <si>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</si>
  <si>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</si>
  <si>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</si>
  <si>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</si>
  <si>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</si>
  <si>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</si>
  <si>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</si>
  <si>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</si>
  <si>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</si>
  <si>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</si>
  <si>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</si>
  <si>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</si>
  <si>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</si>
  <si>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</si>
  <si>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</si>
  <si>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</si>
  <si>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</si>
  <si>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</si>
  <si>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</si>
  <si>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</si>
  <si>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</si>
  <si>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</si>
  <si>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</si>
  <si>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</si>
  <si>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</si>
  <si>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</si>
  <si>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</si>
  <si>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</si>
  <si>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</si>
  <si>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</si>
  <si>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</si>
  <si>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</si>
  <si>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</si>
  <si>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</si>
  <si>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</si>
  <si>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</si>
  <si>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</si>
  <si>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</si>
  <si>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</si>
  <si>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</si>
  <si>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</si>
  <si>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</si>
  <si>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</si>
  <si>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</si>
  <si>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</si>
  <si>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</si>
  <si>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</si>
  <si>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</si>
  <si>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</si>
  <si>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</si>
  <si>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</si>
  <si>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</si>
  <si>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</si>
  <si>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</si>
  <si>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</si>
  <si>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</si>
  <si>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</si>
  <si>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</si>
  <si>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</si>
  <si>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</si>
  <si>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</si>
  <si>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</si>
  <si>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</si>
  <si>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</si>
  <si>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</si>
  <si>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</si>
  <si>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</si>
  <si>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</si>
  <si>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</si>
  <si>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</si>
  <si>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</si>
  <si>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</si>
  <si>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</si>
  <si>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</si>
  <si>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</si>
  <si>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</si>
  <si>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</si>
  <si>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</si>
  <si>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</si>
  <si>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</si>
  <si>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</si>
  <si>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</si>
  <si>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</si>
  <si>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</si>
  <si>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</si>
  <si>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</si>
  <si>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</si>
  <si>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</si>
  <si>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</si>
  <si>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</si>
  <si>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</si>
  <si>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</si>
  <si>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</si>
  <si>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</si>
  <si>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</si>
  <si>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</si>
  <si>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</si>
  <si>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</si>
  <si>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</si>
  <si>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</si>
  <si>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</si>
  <si>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</si>
  <si>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</si>
  <si>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</si>
  <si>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</si>
  <si>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</si>
  <si>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</si>
  <si>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</si>
  <si>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</si>
  <si>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</si>
  <si>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</si>
  <si>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</si>
  <si>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</si>
  <si>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</si>
  <si>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</si>
  <si>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</si>
  <si>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</si>
  <si>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</si>
  <si>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</si>
  <si>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</si>
  <si>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</si>
  <si>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</si>
  <si>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</si>
  <si>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</si>
  <si>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</si>
  <si>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</si>
  <si>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</si>
  <si>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</si>
  <si>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</si>
  <si>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</si>
  <si>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</si>
  <si>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</si>
  <si>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</si>
  <si>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</si>
  <si>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</si>
  <si>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</si>
  <si>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</si>
  <si>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</si>
  <si>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</si>
  <si>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</si>
  <si>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</si>
  <si>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</si>
  <si>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</si>
  <si>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</si>
  <si>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</si>
  <si>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</si>
  <si>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</si>
  <si>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</si>
  <si>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</si>
  <si>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</si>
  <si>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</si>
  <si>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</si>
  <si>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</si>
  <si>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</si>
  <si>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</si>
  <si>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</si>
  <si>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</si>
  <si>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</si>
  <si>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</si>
  <si>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</si>
  <si>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</si>
  <si>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</si>
  <si>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</si>
  <si>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</si>
  <si>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</si>
  <si>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</si>
  <si>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</si>
  <si>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</si>
  <si>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</si>
  <si>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</si>
  <si>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</si>
  <si>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</si>
  <si>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</si>
  <si>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</si>
  <si>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</si>
  <si>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</si>
  <si>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</si>
  <si>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</si>
  <si>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</si>
  <si>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</si>
  <si>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</si>
  <si>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</si>
  <si>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</si>
  <si>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</si>
  <si>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</si>
  <si>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</si>
  <si>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</si>
  <si>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</si>
  <si>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</si>
  <si>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</si>
  <si>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</si>
  <si>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</si>
  <si>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</si>
  <si>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</si>
  <si>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</si>
  <si>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</si>
  <si>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</si>
  <si>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</si>
  <si>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</si>
  <si>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</si>
  <si>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</si>
  <si>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</si>
  <si>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</si>
  <si>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</si>
  <si>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</si>
  <si>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</si>
  <si>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</si>
  <si>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</si>
  <si>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</si>
  <si>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</si>
  <si>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</si>
  <si>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</si>
  <si>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</si>
  <si>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</si>
  <si>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</si>
  <si>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</si>
  <si>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</si>
  <si>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</si>
  <si>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</si>
  <si>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</si>
  <si>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</si>
  <si>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</si>
  <si>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</si>
  <si>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</si>
  <si>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</si>
  <si>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</si>
  <si>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</si>
  <si>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</si>
  <si>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</si>
  <si>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</si>
  <si>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</si>
  <si>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</si>
  <si>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</si>
  <si>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</si>
  <si>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</si>
  <si>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</si>
  <si>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</si>
  <si>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</si>
  <si>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</si>
  <si>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</si>
  <si>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</si>
  <si>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</si>
  <si>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</si>
  <si>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</si>
  <si>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</si>
  <si>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</si>
  <si>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</si>
  <si>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</si>
  <si>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</si>
  <si>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</si>
  <si>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</si>
  <si>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</si>
  <si>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</si>
  <si>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</si>
  <si>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</si>
  <si>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</si>
  <si>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</si>
  <si>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</si>
  <si>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</si>
  <si>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</si>
  <si>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</si>
  <si>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</si>
  <si>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</si>
  <si>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</si>
  <si>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</si>
  <si>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</si>
  <si>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</si>
  <si>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</si>
  <si>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</si>
  <si>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</si>
  <si>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</si>
  <si>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</si>
  <si>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</si>
  <si>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</si>
  <si>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</si>
  <si>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</si>
  <si>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</si>
  <si>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</si>
  <si>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</si>
  <si>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</si>
  <si>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</si>
  <si>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</si>
  <si>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</si>
  <si>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</si>
  <si>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</si>
  <si>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</si>
  <si>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</si>
  <si>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</si>
  <si>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</si>
  <si>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</si>
  <si>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</si>
  <si>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</si>
  <si>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</si>
  <si>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</si>
  <si>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</si>
  <si>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</si>
  <si>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</si>
  <si>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</si>
  <si>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</si>
  <si>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</si>
  <si>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</si>
  <si>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</si>
  <si>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</si>
  <si>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</si>
  <si>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</si>
  <si>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</si>
  <si>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</si>
  <si>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</si>
  <si>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</si>
  <si>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</si>
  <si>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</si>
  <si>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</si>
  <si>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</si>
  <si>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</si>
  <si>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</si>
  <si>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</si>
  <si>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</si>
  <si>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</si>
  <si>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</si>
  <si>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</si>
  <si>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</si>
  <si>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</si>
  <si>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</si>
  <si>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</si>
  <si>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</si>
  <si>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</si>
  <si>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</si>
  <si>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</si>
  <si>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</si>
  <si>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</si>
  <si>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</si>
  <si>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</si>
  <si>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</si>
  <si>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</si>
  <si>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</si>
  <si>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</si>
  <si>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</si>
  <si>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</si>
  <si>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</si>
  <si>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</si>
  <si>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</si>
  <si>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</si>
  <si>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</si>
  <si>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</si>
  <si>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</si>
  <si>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</si>
  <si>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</si>
  <si>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</si>
  <si>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</si>
  <si>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</si>
  <si>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</si>
  <si>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</si>
  <si>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</si>
  <si>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</si>
  <si>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</si>
  <si>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</si>
  <si>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</si>
  <si>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</si>
  <si>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</si>
  <si>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</si>
  <si>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</si>
  <si>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</si>
  <si>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</si>
  <si>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</si>
  <si>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</si>
  <si>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</si>
  <si>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</si>
  <si>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</si>
  <si>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</si>
  <si>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</si>
  <si>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</si>
  <si>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</si>
  <si>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</si>
  <si>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</si>
  <si>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</si>
  <si>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</si>
  <si>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</si>
  <si>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</si>
  <si>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</si>
  <si>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</si>
  <si>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</si>
  <si>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</si>
  <si>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</si>
  <si>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</si>
  <si>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</si>
  <si>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</si>
  <si>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</si>
  <si>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</si>
  <si>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</si>
  <si>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</si>
  <si>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</si>
  <si>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</si>
  <si>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</si>
  <si>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</si>
  <si>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</si>
  <si>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</si>
  <si>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</si>
  <si>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</si>
  <si>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</si>
  <si>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</si>
  <si>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</si>
  <si>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</si>
  <si>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</si>
  <si>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</si>
  <si>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</si>
  <si>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</si>
  <si>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</si>
  <si>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</si>
  <si>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</si>
  <si>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</si>
  <si>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</si>
  <si>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</si>
  <si>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</si>
  <si>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</si>
  <si>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</si>
  <si>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</si>
  <si>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</si>
  <si>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</si>
  <si>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</si>
  <si>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</si>
  <si>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</si>
  <si>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</si>
  <si>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</si>
  <si>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</si>
  <si>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</si>
  <si>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</si>
  <si>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</si>
  <si>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</si>
  <si>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</si>
  <si>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</si>
  <si>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</si>
  <si>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</si>
  <si>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</si>
  <si>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</si>
  <si>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</si>
  <si>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</si>
  <si>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</si>
  <si>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</si>
  <si>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</si>
  <si>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</si>
  <si>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</si>
  <si>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</si>
  <si>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</si>
  <si>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</si>
  <si>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</si>
  <si>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</si>
  <si>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</si>
  <si>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</si>
  <si>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</si>
  <si>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</si>
  <si>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</si>
  <si>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</si>
  <si>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</si>
  <si>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</si>
  <si>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</si>
  <si>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</si>
  <si>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</si>
  <si>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</si>
  <si>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</si>
  <si>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</si>
  <si>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</si>
  <si>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</si>
  <si>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</si>
  <si>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</si>
  <si>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</si>
  <si>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</si>
  <si>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</si>
  <si>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</si>
  <si>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</si>
  <si>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</si>
  <si>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</si>
  <si>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</si>
  <si>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</si>
  <si>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</si>
  <si>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</si>
  <si>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</si>
  <si>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</si>
  <si>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</si>
  <si>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</si>
  <si>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</si>
  <si>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</si>
  <si>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</si>
  <si>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</si>
  <si>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</si>
  <si>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</si>
  <si>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</si>
  <si>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</si>
  <si>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</si>
  <si>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</si>
  <si>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</si>
  <si>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</si>
  <si>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</si>
  <si>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</si>
  <si>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</si>
  <si>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</si>
  <si>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</si>
  <si>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</si>
  <si>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</si>
  <si>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</si>
  <si>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</si>
  <si>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</si>
  <si>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</si>
  <si>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</si>
  <si>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</si>
  <si>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</si>
  <si>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</si>
  <si>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</si>
  <si>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</si>
  <si>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</si>
  <si>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</si>
  <si>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</si>
  <si>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</si>
  <si>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</si>
  <si>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</si>
  <si>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</si>
  <si>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</si>
  <si>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</si>
  <si>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</si>
  <si>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</si>
  <si>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</si>
  <si>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</si>
  <si>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</si>
  <si>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</si>
  <si>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</si>
  <si>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</si>
  <si>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</si>
  <si>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</si>
  <si>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</si>
  <si>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</si>
  <si>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</si>
  <si>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</si>
  <si>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</si>
  <si>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</si>
  <si>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</si>
  <si>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</si>
  <si>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</si>
  <si>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</si>
  <si>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</si>
  <si>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</si>
  <si>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</si>
  <si>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</si>
  <si>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</si>
  <si>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</si>
  <si>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</si>
  <si>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</si>
  <si>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</si>
  <si>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</si>
  <si>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</si>
  <si>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</si>
  <si>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</si>
  <si>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</si>
  <si>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</si>
  <si>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</si>
  <si>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</si>
  <si>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</si>
  <si>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</si>
  <si>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</si>
  <si>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</si>
  <si>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</si>
  <si>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</si>
  <si>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</si>
  <si>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</si>
  <si>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</si>
  <si>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</si>
  <si>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</si>
  <si>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</si>
  <si>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</si>
  <si>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</si>
  <si>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</si>
  <si>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</si>
  <si>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</si>
  <si>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</si>
  <si>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</si>
  <si>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</si>
  <si>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</si>
  <si>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</si>
  <si>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</si>
  <si>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</si>
  <si>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</si>
  <si>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</si>
  <si>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</si>
  <si>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</si>
  <si>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</si>
  <si>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</si>
  <si>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</si>
  <si>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</si>
  <si>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</si>
  <si>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</si>
  <si>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</si>
  <si>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</si>
  <si>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</si>
  <si>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</si>
  <si>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</si>
  <si>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</si>
  <si>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</si>
  <si>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</si>
  <si>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</si>
  <si>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</si>
  <si>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</si>
  <si>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</si>
  <si>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</si>
  <si>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</si>
  <si>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</si>
  <si>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</si>
  <si>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</si>
  <si>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</si>
  <si>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</si>
  <si>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</si>
  <si>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</si>
  <si>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</si>
  <si>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</si>
  <si>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</si>
  <si>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</si>
  <si>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</si>
  <si>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</si>
  <si>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</si>
  <si>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</si>
  <si>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</si>
  <si>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</si>
  <si>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</si>
  <si>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</si>
  <si>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</si>
  <si>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</si>
  <si>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</si>
  <si>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</si>
  <si>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</si>
  <si>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</si>
  <si>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</si>
  <si>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</si>
  <si>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</si>
  <si>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</si>
  <si>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</si>
  <si>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</si>
  <si>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</si>
  <si>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</si>
  <si>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</si>
  <si>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</si>
  <si>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</si>
  <si>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</si>
  <si>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</si>
  <si>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</si>
  <si>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</si>
  <si>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</si>
  <si>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</si>
  <si>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</si>
  <si>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</si>
  <si>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</si>
  <si>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</si>
  <si>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</si>
  <si>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</si>
  <si>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</si>
  <si>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</si>
  <si>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</si>
  <si>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</si>
  <si>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</si>
  <si>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</si>
  <si>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</si>
  <si>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</si>
  <si>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</si>
  <si>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</si>
  <si>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</si>
  <si>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</si>
  <si>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</si>
  <si>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</si>
  <si>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</si>
  <si>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</si>
  <si>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</si>
  <si>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</si>
  <si>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</si>
  <si>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</si>
  <si>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</si>
  <si>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</si>
  <si>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</si>
  <si>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</si>
  <si>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</si>
  <si>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</si>
  <si>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</si>
  <si>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</si>
  <si>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</si>
  <si>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</si>
  <si>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</si>
  <si>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</si>
  <si>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</si>
  <si>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</si>
  <si>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</si>
  <si>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</si>
  <si>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</si>
  <si>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</si>
  <si>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</si>
  <si>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</si>
  <si>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</si>
  <si>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</si>
  <si>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</si>
  <si>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</si>
  <si>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</si>
  <si>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</si>
  <si>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</si>
  <si>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</si>
  <si>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</si>
  <si>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</si>
  <si>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</si>
  <si>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</si>
  <si>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</si>
  <si>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</si>
  <si>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</si>
  <si>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</si>
  <si>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</si>
  <si>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</si>
  <si>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</si>
  <si>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</si>
  <si>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</si>
  <si>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</si>
  <si>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</si>
  <si>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</si>
  <si>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</si>
  <si>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</si>
  <si>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</si>
  <si>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</si>
  <si>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</si>
  <si>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</si>
  <si>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</si>
  <si>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</si>
  <si>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</si>
  <si>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</si>
  <si>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</si>
  <si>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</si>
  <si>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</si>
  <si>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</si>
  <si>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</si>
  <si>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</si>
  <si>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</si>
  <si>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</si>
  <si>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</si>
  <si>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</si>
  <si>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</si>
  <si>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</si>
  <si>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</si>
  <si>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</si>
  <si>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</si>
  <si>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</si>
  <si>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</si>
  <si>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</si>
  <si>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</si>
  <si>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</si>
  <si>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</si>
  <si>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</si>
  <si>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</si>
  <si>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</si>
  <si>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</si>
  <si>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</si>
  <si>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</si>
  <si>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</si>
  <si>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</si>
  <si>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</si>
  <si>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</si>
  <si>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</si>
  <si>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</si>
  <si>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</si>
  <si>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</si>
  <si>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</si>
  <si>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</si>
  <si>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</si>
  <si>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</si>
  <si>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</si>
  <si>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</si>
  <si>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</si>
  <si>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</si>
  <si>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</si>
  <si>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</si>
  <si>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</si>
  <si>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</si>
  <si>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</si>
  <si>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</si>
  <si>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</si>
  <si>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</si>
  <si>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</si>
  <si>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</si>
  <si>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</si>
  <si>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</si>
  <si>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</si>
  <si>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</si>
  <si>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</si>
  <si>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</si>
  <si>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</si>
  <si>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</si>
  <si>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</si>
  <si>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</si>
  <si>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</si>
  <si>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</si>
  <si>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</si>
  <si>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</si>
  <si>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</si>
  <si>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</si>
  <si>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</si>
  <si>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</si>
  <si>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</si>
  <si>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</si>
  <si>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</si>
  <si>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</si>
  <si>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</si>
  <si>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</si>
  <si>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</si>
  <si>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</si>
  <si>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</si>
  <si>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</si>
  <si>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</si>
  <si>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</si>
  <si>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</si>
  <si>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</si>
  <si>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</si>
  <si>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</si>
  <si>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</si>
  <si>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</si>
  <si>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</si>
  <si>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</si>
  <si>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</si>
  <si>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</si>
  <si>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</si>
  <si>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</si>
  <si>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</si>
  <si>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</si>
  <si>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</si>
  <si>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</si>
  <si>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</si>
  <si>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</si>
  <si>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</si>
  <si>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</si>
  <si>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</si>
  <si>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</si>
  <si>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</si>
  <si>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</si>
  <si>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</si>
  <si>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</si>
  <si>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</si>
  <si>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</si>
  <si>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</si>
  <si>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</si>
  <si>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</si>
  <si>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</si>
  <si>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</si>
  <si>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</si>
  <si>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</si>
  <si>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</si>
  <si>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</si>
  <si>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</si>
  <si>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</si>
  <si>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</si>
  <si>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</si>
  <si>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</si>
  <si>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</si>
  <si>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</si>
  <si>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</si>
  <si>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</si>
  <si>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</si>
  <si>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</si>
  <si>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</si>
  <si>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</si>
  <si>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</si>
  <si>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</si>
  <si>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</si>
  <si>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</si>
  <si>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</si>
  <si>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</si>
  <si>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</si>
  <si>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</si>
  <si>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</si>
  <si>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</si>
  <si>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</si>
  <si>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</si>
  <si>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</si>
  <si>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</si>
  <si>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</si>
  <si>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</si>
  <si>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</si>
  <si>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</si>
  <si>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</si>
  <si>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</si>
  <si>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</si>
  <si>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</si>
  <si>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</si>
  <si>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</si>
  <si>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</si>
  <si>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</si>
  <si>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</si>
  <si>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</si>
  <si>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</si>
  <si>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</si>
  <si>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</si>
  <si>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</si>
  <si>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</si>
  <si>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</si>
  <si>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</si>
  <si>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</si>
  <si>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</si>
  <si>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</si>
  <si>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</si>
  <si>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</si>
  <si>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</si>
  <si>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</si>
  <si>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</si>
  <si>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</si>
  <si>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</si>
  <si>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</si>
  <si>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</si>
  <si>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</si>
  <si>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</si>
  <si>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</si>
  <si>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</si>
  <si>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</si>
  <si>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</si>
  <si>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</si>
  <si>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</si>
  <si>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</si>
  <si>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</si>
  <si>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</si>
  <si>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</si>
  <si>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</si>
  <si>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</si>
  <si>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</si>
  <si>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</si>
  <si>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</si>
  <si>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</si>
  <si>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</si>
  <si>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</si>
  <si>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</si>
  <si>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</si>
  <si>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</si>
  <si>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</si>
  <si>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</si>
  <si>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</si>
  <si>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</si>
  <si>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</si>
  <si>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</si>
  <si>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</si>
  <si>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</si>
  <si>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</si>
  <si>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</si>
  <si>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</si>
  <si>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</si>
  <si>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</si>
  <si>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</si>
  <si>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</si>
  <si>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</si>
  <si>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</si>
  <si>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</si>
  <si>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</si>
  <si>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</si>
  <si>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</si>
  <si>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</si>
  <si>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</si>
  <si>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</si>
  <si>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</si>
  <si>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</si>
  <si>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</si>
  <si>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</si>
  <si>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</si>
  <si>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</si>
  <si>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</si>
  <si>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</si>
  <si>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</si>
  <si>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</si>
  <si>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</si>
  <si>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</si>
  <si>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</si>
  <si>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</si>
  <si>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</si>
  <si>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</si>
  <si>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</si>
  <si>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</si>
  <si>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</si>
  <si>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</si>
  <si>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</si>
  <si>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</si>
  <si>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</si>
  <si>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</si>
  <si>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</si>
  <si>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</si>
  <si>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</si>
  <si>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</si>
  <si>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</si>
  <si>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</si>
  <si>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</si>
  <si>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</si>
  <si>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</si>
  <si>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</si>
  <si>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</si>
  <si>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</si>
  <si>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</si>
  <si>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</si>
  <si>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</si>
  <si>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</si>
  <si>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</si>
  <si>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</si>
  <si>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</si>
  <si>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</si>
  <si>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</si>
  <si>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</si>
  <si>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</si>
  <si>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</si>
  <si>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</si>
  <si>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</si>
  <si>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</si>
  <si>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</si>
  <si>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</si>
  <si>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</si>
  <si>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</si>
  <si>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</si>
  <si>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</si>
  <si>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</si>
  <si>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</si>
  <si>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</si>
  <si>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</si>
  <si>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</si>
  <si>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</si>
  <si>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</si>
  <si>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</si>
  <si>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</si>
  <si>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</si>
  <si>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</si>
  <si>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</si>
  <si>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</si>
  <si>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</si>
  <si>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</si>
  <si>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</si>
  <si>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</si>
  <si>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</si>
  <si>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</si>
  <si>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</si>
  <si>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</si>
  <si>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</si>
  <si>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</si>
  <si>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</si>
  <si>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</si>
  <si>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</si>
  <si>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</si>
  <si>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</si>
  <si>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</si>
  <si>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</si>
  <si>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</si>
  <si>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</si>
  <si>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</si>
  <si>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</si>
  <si>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</si>
  <si>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</si>
  <si>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</si>
  <si>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</si>
  <si>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</si>
  <si>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</si>
  <si>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</si>
  <si>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</si>
  <si>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</si>
  <si>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</si>
  <si>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</si>
  <si>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</si>
  <si>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</si>
  <si>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</si>
  <si>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</si>
  <si>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</si>
  <si>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</si>
  <si>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</si>
  <si>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</si>
  <si>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</si>
  <si>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</si>
  <si>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</si>
  <si>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</si>
  <si>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</si>
  <si>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</si>
  <si>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</si>
  <si>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</si>
  <si>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</si>
  <si>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</si>
  <si>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</si>
  <si>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</si>
  <si>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</si>
  <si>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</si>
  <si>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</si>
  <si>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</si>
  <si>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</si>
  <si>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</si>
  <si>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</si>
  <si>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</si>
  <si>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</si>
  <si>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</si>
  <si>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</si>
  <si>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</si>
  <si>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</si>
  <si>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</si>
  <si>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</si>
  <si>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</si>
  <si>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</si>
  <si>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</si>
  <si>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</si>
  <si>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</si>
  <si>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</si>
  <si>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</si>
  <si>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</si>
  <si>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</si>
  <si>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</si>
  <si>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</si>
  <si>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</si>
  <si>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</si>
  <si>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</si>
  <si>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</si>
  <si>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</si>
  <si>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</si>
  <si>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</si>
  <si>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</si>
  <si>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</si>
  <si>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</si>
  <si>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</si>
  <si>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</si>
  <si>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</si>
  <si>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</si>
  <si>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</si>
  <si>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</si>
  <si>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</si>
  <si>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</si>
  <si>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</si>
  <si>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</si>
  <si>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</si>
  <si>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</si>
  <si>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</si>
  <si>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</si>
  <si>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</si>
  <si>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</si>
  <si>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</si>
  <si>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</si>
  <si>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</si>
  <si>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</si>
  <si>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</si>
  <si>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</si>
  <si>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</si>
  <si>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</si>
  <si>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</si>
  <si>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</si>
  <si>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</si>
  <si>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</si>
  <si>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</si>
  <si>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</si>
  <si>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</si>
  <si>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</si>
  <si>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</si>
  <si>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</si>
  <si>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</si>
  <si>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</si>
  <si>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</si>
  <si>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</si>
  <si>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</si>
  <si>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</si>
  <si>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</si>
  <si>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</si>
  <si>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</si>
  <si>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</si>
  <si>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</si>
  <si>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</si>
  <si>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</si>
  <si>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</si>
  <si>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</si>
  <si>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</si>
  <si>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</si>
  <si>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</si>
  <si>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</si>
  <si>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</si>
  <si>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</si>
  <si>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</si>
  <si>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</si>
  <si>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</si>
  <si>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</si>
  <si>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</si>
  <si>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</si>
  <si>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</si>
  <si>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</si>
  <si>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</si>
  <si>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</si>
  <si>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</si>
  <si>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</si>
  <si>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</si>
  <si>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</si>
  <si>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</si>
  <si>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</si>
  <si>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</si>
  <si>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</si>
  <si>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</si>
  <si>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</si>
  <si>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</si>
  <si>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</si>
  <si>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</si>
  <si>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</si>
  <si>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</si>
  <si>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</si>
  <si>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</si>
  <si>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</si>
  <si>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</si>
  <si>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</si>
  <si>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</si>
  <si>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</si>
  <si>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</si>
  <si>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</si>
  <si>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</si>
  <si>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</si>
  <si>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</si>
  <si>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</si>
  <si>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</si>
  <si>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</si>
  <si>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</si>
  <si>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</si>
  <si>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</si>
  <si>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</si>
  <si>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</si>
  <si>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</si>
  <si>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</si>
  <si>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</si>
  <si>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</si>
  <si>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</si>
  <si>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</si>
  <si>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</si>
  <si>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</si>
  <si>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</si>
  <si>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</si>
  <si>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</si>
  <si>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</si>
  <si>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</si>
  <si>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</si>
  <si>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</si>
  <si>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</si>
  <si>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</si>
  <si>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</si>
  <si>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</si>
  <si>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</si>
  <si>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</si>
  <si>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</si>
  <si>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</si>
  <si>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</si>
  <si>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</si>
  <si>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</si>
  <si>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</si>
  <si>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</si>
  <si>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</si>
  <si>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</si>
  <si>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</si>
  <si>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</si>
  <si>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</si>
  <si>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</si>
  <si>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</si>
  <si>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</si>
  <si>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</si>
  <si>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</si>
  <si>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</si>
  <si>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</si>
  <si>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</si>
  <si>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</si>
  <si>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</si>
  <si>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</si>
  <si>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</si>
  <si>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</si>
  <si>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</si>
  <si>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</si>
  <si>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</si>
  <si>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</si>
  <si>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</si>
  <si>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</si>
  <si>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</si>
  <si>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</si>
  <si>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</si>
  <si>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</si>
  <si>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</si>
  <si>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</si>
  <si>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</si>
  <si>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</si>
  <si>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</si>
  <si>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</si>
  <si>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</si>
  <si>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</si>
  <si>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</si>
  <si>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</si>
  <si>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</si>
  <si>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</si>
  <si>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</si>
  <si>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</si>
  <si>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</si>
  <si>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</si>
  <si>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</si>
  <si>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</si>
  <si>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</si>
  <si>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</si>
  <si>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</si>
  <si>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</si>
  <si>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</si>
  <si>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</si>
  <si>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</si>
  <si>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</si>
  <si>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</si>
  <si>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</si>
  <si>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</si>
  <si>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</si>
  <si>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</si>
  <si>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</si>
  <si>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</si>
  <si>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</si>
  <si>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</si>
  <si>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</si>
  <si>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</si>
  <si>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</si>
  <si>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</si>
  <si>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</si>
  <si>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</si>
  <si>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</si>
  <si>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</si>
  <si>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</si>
  <si>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</si>
  <si>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</si>
  <si>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</si>
  <si>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</si>
  <si>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</si>
  <si>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</si>
  <si>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</si>
  <si>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</si>
  <si>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</si>
  <si>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</si>
  <si>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</si>
  <si>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</si>
  <si>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</si>
  <si>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</si>
  <si>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</si>
  <si>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</si>
  <si>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</si>
  <si>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</si>
  <si>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</si>
  <si>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</si>
  <si>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</si>
  <si>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</si>
  <si>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</si>
  <si>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</si>
  <si>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</si>
  <si>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</si>
  <si>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</si>
  <si>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</si>
  <si>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</si>
  <si>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</si>
  <si>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</si>
  <si>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</si>
  <si>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</si>
  <si>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</si>
  <si>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</si>
  <si>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</si>
  <si>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</si>
  <si>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</si>
  <si>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</si>
  <si>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</si>
  <si>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</si>
  <si>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</si>
  <si>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</si>
  <si>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</si>
  <si>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</si>
  <si>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</si>
  <si>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</si>
  <si>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</si>
  <si>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</si>
  <si>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</si>
  <si>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</si>
  <si>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</si>
  <si>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</si>
  <si>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</si>
  <si>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</si>
  <si>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</si>
  <si>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</si>
  <si>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</si>
  <si>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</si>
  <si>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</si>
  <si>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</si>
  <si>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</si>
  <si>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</si>
  <si>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</si>
  <si>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</si>
  <si>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</si>
  <si>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</si>
  <si>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</si>
  <si>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</si>
  <si>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</si>
  <si>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</si>
  <si>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</si>
  <si>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</si>
  <si>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</si>
  <si>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</si>
  <si>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</si>
  <si>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</si>
  <si>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</si>
  <si>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</si>
  <si>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</si>
  <si>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</si>
  <si>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</si>
  <si>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</si>
  <si>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</si>
  <si>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</si>
  <si>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</si>
  <si>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</si>
  <si>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</si>
  <si>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</si>
  <si>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</si>
  <si>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</si>
  <si>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</si>
  <si>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</si>
  <si>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</si>
  <si>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</si>
  <si>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</si>
  <si>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</si>
  <si>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</si>
  <si>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</si>
  <si>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</si>
  <si>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</si>
  <si>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</si>
  <si>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</si>
  <si>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</si>
  <si>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</si>
  <si>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</si>
  <si>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</si>
  <si>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</si>
  <si>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</si>
  <si>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</si>
  <si>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</si>
  <si>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</si>
  <si>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</si>
  <si>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</si>
  <si>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</si>
  <si>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</si>
  <si>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</si>
  <si>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</si>
  <si>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</si>
  <si>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</si>
  <si>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</si>
  <si>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</si>
  <si>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</si>
  <si>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</si>
  <si>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</si>
  <si>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</si>
  <si>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</si>
  <si>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</si>
  <si>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</si>
  <si>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</si>
  <si>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</si>
  <si>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</si>
  <si>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</si>
  <si>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</si>
  <si>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</si>
  <si>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</si>
  <si>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</si>
  <si>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</si>
  <si>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</si>
  <si>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</si>
  <si>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</si>
  <si>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</si>
  <si>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</si>
  <si>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</si>
  <si>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</si>
  <si>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</si>
  <si>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</si>
  <si>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</si>
  <si>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</si>
  <si>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</si>
  <si>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</si>
  <si>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</si>
  <si>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</si>
  <si>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</si>
  <si>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</si>
  <si>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</si>
  <si>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</si>
  <si>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</si>
  <si>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</si>
  <si>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</si>
  <si>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</si>
  <si>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</si>
  <si>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</si>
  <si>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</si>
  <si>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</si>
  <si>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</si>
  <si>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</si>
  <si>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</si>
  <si>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</si>
  <si>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</si>
  <si>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</si>
  <si>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</si>
  <si>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</si>
  <si>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</si>
  <si>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</si>
  <si>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</si>
  <si>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</si>
  <si>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</si>
  <si>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</si>
  <si>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</si>
  <si>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</si>
  <si>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</si>
  <si>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</si>
  <si>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</si>
  <si>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</si>
  <si>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</si>
  <si>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</si>
  <si>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</si>
  <si>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</si>
  <si>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</si>
  <si>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</si>
  <si>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</si>
  <si>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</si>
  <si>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</si>
  <si>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</si>
  <si>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</si>
  <si>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</si>
  <si>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</si>
  <si>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</si>
  <si>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</si>
  <si>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</si>
  <si>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</si>
  <si>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</si>
  <si>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</si>
  <si>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</si>
  <si>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</si>
  <si>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</si>
  <si>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</si>
  <si>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</si>
  <si>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</si>
  <si>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</si>
  <si>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</si>
  <si>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</si>
  <si>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</si>
  <si>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</si>
  <si>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</si>
  <si>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</si>
  <si>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</si>
  <si>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</si>
  <si>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</si>
  <si>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</si>
  <si>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</si>
  <si>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</si>
  <si>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</si>
  <si>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</si>
  <si>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</si>
  <si>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</si>
  <si>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</si>
  <si>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</si>
  <si>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</si>
  <si>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</si>
  <si>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</si>
  <si>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</si>
  <si>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</si>
  <si>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</si>
  <si>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</si>
  <si>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</si>
  <si>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</si>
  <si>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</si>
  <si>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</si>
  <si>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</si>
  <si>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</si>
  <si>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</si>
  <si>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</si>
  <si>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</si>
  <si>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</si>
  <si>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</si>
  <si>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</si>
  <si>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</si>
  <si>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</si>
  <si>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</si>
  <si>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</si>
  <si>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</si>
  <si>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</si>
  <si>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</si>
  <si>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</si>
  <si>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</si>
  <si>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</si>
  <si>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</si>
  <si>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</si>
  <si>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</si>
  <si>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</si>
  <si>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</si>
  <si>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</si>
  <si>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</si>
  <si>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</si>
  <si>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</si>
  <si>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</si>
  <si>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</si>
  <si>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</si>
  <si>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</si>
  <si>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</si>
  <si>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</si>
  <si>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</si>
  <si>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</si>
  <si>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</si>
  <si>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</si>
  <si>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</si>
  <si>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</si>
  <si>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</si>
  <si>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</si>
  <si>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</si>
  <si>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</si>
  <si>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</si>
  <si>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</si>
  <si>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</si>
  <si>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</si>
  <si>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</si>
  <si>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</si>
  <si>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</si>
  <si>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</si>
  <si>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</si>
  <si>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</si>
  <si>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</si>
  <si>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</si>
  <si>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</si>
  <si>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</si>
  <si>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</si>
  <si>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</si>
  <si>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</si>
  <si>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</si>
  <si>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</si>
  <si>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</si>
  <si>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</si>
  <si>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</si>
  <si>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</si>
  <si>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</si>
  <si>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</si>
  <si>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</si>
  <si>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</si>
  <si>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</si>
  <si>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</si>
  <si>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</si>
  <si>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</si>
  <si>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</si>
  <si>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</si>
  <si>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</si>
  <si>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</si>
  <si>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</si>
  <si>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</si>
  <si>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</si>
  <si>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</si>
  <si>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</si>
  <si>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</si>
  <si>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</si>
  <si>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</si>
  <si>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</si>
  <si>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</si>
  <si>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</si>
  <si>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</si>
  <si>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</si>
  <si>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</si>
  <si>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</si>
  <si>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</si>
  <si>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</si>
  <si>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</si>
  <si>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</si>
  <si>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</si>
  <si>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</si>
  <si>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</si>
  <si>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</si>
  <si>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</si>
  <si>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</si>
  <si>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</si>
  <si>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</si>
  <si>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</si>
  <si>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</si>
  <si>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</si>
  <si>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</si>
  <si>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</si>
  <si>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</si>
  <si>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</si>
  <si>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</si>
  <si>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</si>
  <si>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</si>
  <si>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</si>
  <si>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</si>
  <si>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</si>
  <si>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</si>
  <si>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</si>
  <si>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</si>
  <si>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</si>
  <si>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</si>
  <si>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</si>
  <si>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</si>
  <si>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</si>
  <si>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</si>
  <si>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</si>
  <si>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</si>
  <si>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</si>
  <si>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</si>
  <si>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</si>
  <si>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</si>
  <si>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</si>
  <si>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</si>
  <si>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</si>
  <si>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</si>
  <si>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</si>
  <si>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</si>
  <si>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</si>
  <si>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</si>
  <si>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</si>
  <si>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</si>
  <si>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</si>
  <si>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</si>
  <si>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</si>
  <si>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</si>
  <si>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</si>
  <si>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</si>
  <si>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</si>
  <si>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</si>
  <si>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</si>
  <si>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</si>
  <si>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</si>
  <si>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</si>
  <si>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</si>
  <si>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</si>
  <si>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</si>
  <si>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</si>
  <si>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</si>
  <si>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</si>
  <si>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</si>
  <si>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</si>
  <si>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</si>
  <si>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</si>
  <si>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</si>
  <si>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</si>
  <si>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</si>
  <si>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</si>
  <si>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</si>
  <si>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</si>
  <si>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</si>
  <si>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</si>
  <si>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</si>
  <si>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</si>
  <si>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</si>
  <si>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</si>
  <si>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</si>
  <si>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</si>
  <si>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</si>
  <si>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</si>
  <si>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</si>
  <si>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</si>
  <si>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</si>
  <si>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</si>
  <si>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</si>
  <si>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</si>
  <si>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</si>
  <si>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</si>
  <si>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</si>
  <si>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</si>
  <si>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</si>
  <si>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</si>
  <si>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</si>
  <si>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</si>
  <si>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</si>
  <si>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</si>
  <si>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</si>
  <si>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</si>
  <si>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</si>
  <si>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</si>
  <si>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</si>
  <si>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</si>
  <si>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</si>
  <si>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</si>
  <si>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</si>
  <si>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</si>
  <si>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</si>
  <si>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</si>
  <si>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</si>
  <si>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</si>
  <si>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</si>
  <si>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</si>
  <si>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</si>
  <si>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</si>
  <si>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</si>
  <si>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</si>
  <si>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</si>
  <si>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</si>
  <si>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</si>
  <si>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</si>
  <si>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</si>
  <si>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</si>
  <si>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</si>
  <si>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</si>
  <si>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</si>
  <si>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</si>
  <si>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</si>
  <si>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</si>
  <si>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</si>
  <si>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</si>
  <si>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</si>
  <si>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</si>
  <si>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</si>
  <si>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</si>
  <si>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</si>
  <si>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</si>
  <si>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</si>
  <si>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</si>
  <si>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</si>
  <si>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</si>
  <si>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</si>
  <si>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</si>
  <si>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</si>
  <si>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</si>
  <si>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</si>
  <si>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</si>
  <si>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</si>
  <si>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</si>
  <si>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</si>
  <si>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</si>
  <si>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</si>
  <si>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</si>
  <si>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</si>
  <si>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</si>
  <si>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</si>
  <si>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</si>
  <si>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</si>
  <si>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</si>
  <si>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</si>
  <si>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</si>
  <si>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</si>
  <si>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</si>
  <si>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</si>
  <si>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</si>
  <si>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</si>
  <si>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</si>
  <si>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</si>
  <si>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</si>
  <si>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</si>
  <si>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</si>
  <si>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</si>
  <si>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</si>
  <si>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</si>
  <si>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</si>
  <si>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</si>
  <si>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</si>
  <si>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</si>
  <si>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</si>
  <si>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</si>
  <si>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</si>
  <si>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</si>
  <si>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</si>
  <si>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</si>
  <si>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</si>
  <si>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</si>
  <si>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</si>
  <si>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</si>
  <si>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</si>
  <si>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</si>
  <si>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</si>
  <si>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</si>
  <si>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</si>
  <si>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</si>
  <si>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</si>
  <si>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</si>
  <si>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</si>
  <si>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</si>
  <si>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</si>
  <si>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</si>
  <si>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</si>
  <si>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</si>
  <si>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</si>
  <si>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</si>
  <si>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</si>
  <si>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</si>
  <si>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</si>
  <si>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</si>
  <si>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</si>
  <si>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</si>
  <si>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</si>
  <si>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</si>
  <si>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</si>
  <si>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</si>
  <si>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</si>
  <si>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</si>
  <si>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</si>
  <si>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</si>
  <si>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</si>
  <si>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</si>
  <si>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</si>
  <si>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</si>
  <si>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</si>
  <si>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</si>
  <si>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</si>
  <si>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</si>
  <si>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</si>
  <si>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</si>
  <si>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</si>
  <si>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</si>
  <si>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</si>
  <si>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</si>
  <si>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</si>
  <si>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</si>
  <si>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</si>
  <si>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</si>
  <si>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</si>
  <si>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</si>
  <si>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</si>
  <si>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</si>
  <si>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</si>
  <si>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</si>
  <si>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</si>
  <si>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</si>
  <si>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</si>
  <si>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</si>
  <si>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</si>
  <si>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</si>
  <si>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</si>
  <si>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</si>
  <si>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</si>
  <si>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</si>
  <si>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</si>
  <si>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</si>
  <si>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</si>
  <si>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</si>
  <si>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</si>
  <si>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</si>
  <si>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</si>
  <si>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</si>
  <si>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</si>
  <si>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</si>
  <si>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</si>
  <si>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</si>
  <si>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</si>
  <si>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</si>
  <si>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</si>
  <si>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</si>
  <si>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</si>
  <si>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</si>
  <si>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</si>
  <si>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</si>
  <si>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</si>
  <si>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</si>
  <si>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</si>
  <si>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</si>
  <si>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</si>
  <si>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</si>
  <si>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</si>
  <si>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</si>
  <si>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</si>
  <si>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</si>
  <si>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</si>
  <si>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</si>
  <si>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</si>
  <si>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</si>
  <si>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</si>
  <si>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</si>
  <si>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</si>
  <si>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</si>
  <si>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</si>
  <si>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</si>
  <si>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</si>
  <si>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</si>
  <si>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</si>
  <si>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</si>
  <si>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</si>
  <si>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</si>
  <si>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</si>
  <si>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</si>
  <si>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</si>
  <si>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</si>
  <si>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</si>
  <si>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</si>
  <si>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</si>
  <si>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</si>
  <si>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</si>
  <si>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</si>
  <si>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</si>
  <si>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</si>
  <si>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</si>
  <si>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</si>
  <si>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</si>
  <si>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</si>
  <si>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</si>
  <si>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</si>
  <si>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</si>
  <si>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</si>
  <si>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</si>
  <si>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</si>
  <si>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</si>
  <si>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</si>
  <si>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</si>
  <si>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</si>
  <si>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</si>
  <si>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</si>
  <si>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</si>
  <si>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</si>
  <si>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</si>
  <si>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</si>
  <si>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</si>
  <si>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</si>
  <si>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</si>
  <si>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</si>
  <si>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</si>
  <si>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</si>
  <si>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</si>
  <si>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</si>
  <si>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</si>
  <si>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</si>
  <si>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</si>
  <si>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</si>
  <si>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</si>
  <si>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</si>
  <si>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</si>
  <si>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</si>
  <si>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</si>
  <si>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</si>
  <si>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</si>
  <si>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</si>
  <si>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</si>
  <si>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</si>
  <si>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</si>
  <si>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</si>
  <si>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</si>
  <si>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</si>
  <si>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</si>
  <si>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</si>
  <si>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</si>
  <si>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</si>
  <si>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</si>
  <si>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</si>
  <si>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</si>
  <si>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</si>
  <si>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</si>
  <si>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</si>
  <si>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</si>
  <si>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</si>
  <si>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</si>
  <si>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</si>
  <si>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</si>
  <si>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</si>
  <si>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</si>
  <si>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</si>
  <si>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</si>
  <si>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</si>
  <si>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</si>
  <si>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</si>
  <si>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</si>
  <si>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</si>
  <si>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</si>
  <si>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</si>
  <si>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</si>
  <si>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</si>
  <si>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</si>
  <si>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</si>
  <si>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</si>
  <si>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</si>
  <si>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</si>
  <si>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</si>
  <si>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</si>
  <si>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</si>
  <si>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</si>
  <si>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</si>
  <si>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</si>
  <si>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</si>
  <si>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</si>
  <si>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</si>
  <si>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</si>
  <si>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</si>
  <si>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</si>
  <si>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</si>
  <si>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</si>
  <si>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</si>
  <si>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</si>
  <si>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</si>
  <si>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</si>
  <si>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</si>
  <si>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</si>
  <si>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</si>
  <si>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</si>
  <si>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</si>
  <si>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</si>
  <si>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</si>
  <si>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</si>
  <si>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</si>
  <si>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</si>
  <si>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</si>
  <si>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</si>
  <si>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</si>
  <si>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</si>
  <si>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</si>
  <si>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</si>
  <si>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</si>
  <si>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</si>
  <si>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</si>
  <si>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</si>
  <si>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</si>
  <si>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</si>
  <si>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</si>
  <si>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</si>
  <si>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</si>
  <si>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</si>
  <si>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</si>
  <si>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</si>
  <si>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</si>
  <si>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</si>
  <si>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</si>
  <si>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</si>
  <si>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</si>
  <si>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</si>
  <si>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</si>
  <si>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</si>
  <si>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</si>
  <si>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</si>
  <si>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</si>
  <si>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</si>
  <si>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</si>
  <si>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</si>
  <si>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</si>
  <si>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</si>
  <si>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</si>
  <si>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</si>
  <si>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</si>
  <si>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</si>
  <si>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</si>
  <si>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</si>
  <si>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</si>
  <si>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</si>
  <si>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</si>
  <si>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</si>
  <si>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</si>
  <si>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</si>
  <si>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</si>
  <si>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</si>
  <si>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</si>
  <si>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</si>
  <si>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</si>
  <si>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</si>
  <si>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</si>
  <si>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</si>
  <si>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</si>
  <si>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</si>
  <si>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</si>
  <si>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</si>
  <si>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</si>
  <si>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</si>
  <si>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</si>
  <si>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</si>
  <si>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</si>
  <si>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</si>
  <si>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</si>
  <si>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</si>
  <si>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</si>
  <si>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</si>
  <si>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</si>
  <si>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</si>
  <si>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</si>
  <si>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</si>
  <si>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</si>
  <si>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</si>
  <si>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</si>
  <si>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</si>
  <si>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</si>
  <si>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</si>
  <si>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</si>
  <si>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</si>
  <si>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</si>
  <si>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</si>
  <si>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</si>
  <si>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</si>
  <si>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</si>
  <si>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</si>
  <si>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</si>
  <si>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</si>
  <si>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</si>
  <si>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</si>
  <si>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</si>
  <si>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</si>
  <si>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</si>
  <si>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</si>
  <si>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</si>
  <si>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</si>
  <si>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</si>
  <si>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</si>
  <si>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</si>
  <si>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</si>
  <si>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</si>
  <si>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</si>
  <si>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</si>
  <si>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</si>
  <si>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</si>
  <si>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</si>
  <si>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</si>
  <si>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</si>
  <si>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</si>
  <si>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</si>
  <si>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</si>
  <si>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</si>
  <si>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</si>
  <si>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</si>
  <si>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</si>
  <si>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</si>
  <si>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</si>
  <si>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</si>
  <si>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</si>
  <si>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</si>
  <si>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</si>
  <si>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</si>
  <si>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</si>
  <si>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</si>
  <si>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</si>
  <si>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</si>
  <si>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</si>
  <si>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</si>
  <si>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</si>
  <si>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</si>
  <si>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</si>
  <si>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</si>
  <si>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</si>
  <si>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</si>
  <si>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</si>
  <si>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</si>
  <si>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</si>
  <si>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</si>
  <si>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</si>
  <si>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</si>
  <si>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</si>
  <si>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</si>
  <si>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</si>
  <si>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</si>
  <si>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</si>
  <si>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</si>
  <si>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</si>
  <si>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</si>
  <si>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</si>
  <si>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</si>
  <si>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</si>
  <si>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</si>
  <si>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</si>
  <si>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</si>
  <si>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</si>
  <si>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</si>
  <si>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</si>
  <si>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</si>
  <si>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</si>
  <si>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</si>
  <si>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</si>
  <si>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</si>
  <si>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</si>
  <si>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</si>
  <si>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</si>
  <si>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</si>
  <si>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</si>
  <si>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</si>
  <si>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</si>
  <si>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</si>
  <si>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</si>
  <si>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</si>
  <si>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</si>
  <si>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</si>
  <si>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</si>
  <si>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</si>
  <si>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</si>
  <si>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</si>
  <si>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</si>
  <si>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</si>
  <si>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</si>
  <si>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</si>
  <si>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</si>
  <si>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</si>
  <si>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</si>
  <si>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</si>
  <si>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</si>
  <si>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</si>
  <si>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</si>
  <si>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</si>
  <si>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</si>
  <si>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</si>
  <si>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</si>
  <si>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</si>
  <si>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</si>
  <si>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</si>
  <si>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</si>
  <si>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</si>
  <si>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</si>
  <si>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</si>
  <si>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</si>
  <si>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</si>
  <si>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</si>
  <si>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</si>
  <si>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</si>
  <si>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</si>
  <si>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</si>
  <si>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</si>
  <si>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</si>
  <si>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</si>
  <si>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</si>
  <si>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</si>
  <si>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</si>
  <si>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</si>
  <si>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</si>
  <si>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</si>
  <si>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</si>
  <si>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</si>
  <si>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</si>
  <si>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</si>
  <si>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</si>
  <si>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</si>
  <si>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</si>
  <si>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</si>
  <si>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</si>
  <si>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</si>
  <si>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</si>
  <si>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</si>
  <si>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</si>
  <si>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</si>
  <si>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</si>
  <si>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</si>
  <si>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</si>
  <si>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</si>
  <si>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</si>
  <si>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</si>
  <si>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</si>
  <si>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</si>
  <si>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</si>
  <si>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</si>
  <si>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</si>
  <si>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</si>
  <si>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</si>
  <si>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</si>
  <si>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</si>
  <si>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</si>
  <si>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</si>
  <si>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</si>
  <si>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</si>
  <si>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</si>
  <si>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</si>
  <si>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</si>
  <si>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</si>
  <si>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</si>
  <si>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</si>
  <si>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</si>
  <si>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</si>
  <si>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</si>
  <si>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</si>
  <si>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</si>
  <si>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</si>
  <si>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</si>
  <si>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</si>
  <si>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</si>
  <si>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</si>
  <si>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</si>
  <si>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</si>
  <si>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</si>
  <si>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</si>
  <si>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</si>
  <si>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</si>
  <si>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</si>
  <si>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</si>
  <si>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</si>
  <si>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</si>
  <si>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</si>
  <si>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</si>
  <si>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</si>
  <si>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</si>
  <si>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</si>
  <si>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</si>
  <si>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</si>
  <si>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</si>
  <si>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</si>
  <si>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</si>
  <si>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</si>
  <si>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</si>
  <si>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</si>
  <si>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</si>
  <si>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</si>
  <si>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</si>
  <si>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</si>
  <si>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</si>
  <si>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</si>
  <si>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</si>
  <si>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</si>
  <si>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</si>
  <si>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</si>
  <si>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</si>
  <si>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</si>
  <si>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</si>
  <si>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</si>
  <si>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</si>
  <si>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</si>
  <si>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</si>
  <si>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</si>
  <si>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</si>
  <si>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</si>
  <si>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</si>
  <si>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</si>
  <si>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</si>
  <si>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</si>
  <si>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</si>
  <si>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</si>
  <si>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</si>
  <si>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</si>
  <si>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</si>
  <si>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</si>
  <si>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</si>
  <si>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</si>
  <si>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</si>
  <si>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</si>
  <si>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</si>
  <si>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</si>
  <si>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</si>
  <si>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</si>
  <si>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</si>
  <si>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</si>
  <si>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</si>
  <si>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</si>
  <si>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</si>
  <si>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</si>
  <si>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</si>
  <si>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</si>
  <si>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</si>
  <si>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</si>
  <si>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</si>
  <si>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</si>
  <si>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</si>
  <si>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</si>
  <si>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</si>
  <si>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</si>
  <si>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</si>
  <si>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</si>
  <si>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</si>
  <si>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</si>
  <si>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</si>
  <si>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</si>
  <si>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</si>
  <si>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</si>
  <si>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</si>
  <si>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</si>
  <si>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</si>
  <si>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</si>
  <si>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</si>
  <si>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</si>
  <si>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</si>
  <si>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</si>
  <si>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</si>
  <si>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</si>
  <si>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</si>
  <si>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</si>
  <si>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</si>
  <si>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</si>
  <si>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</si>
  <si>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</si>
  <si>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</si>
  <si>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</si>
  <si>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</si>
  <si>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</si>
  <si>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</si>
  <si>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</si>
  <si>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</si>
  <si>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</si>
  <si>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</si>
  <si>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</si>
  <si>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</si>
  <si>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</si>
  <si>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</si>
  <si>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</si>
  <si>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</si>
  <si>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</si>
  <si>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</si>
  <si>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</si>
  <si>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</si>
  <si>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</si>
  <si>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</si>
  <si>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</si>
  <si>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</si>
  <si>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</si>
  <si>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</si>
  <si>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</si>
  <si>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</si>
  <si>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</si>
  <si>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</si>
  <si>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</si>
  <si>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</si>
  <si>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</si>
  <si>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</si>
  <si>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</si>
  <si>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</si>
  <si>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</si>
  <si>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</si>
  <si>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</si>
  <si>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</si>
  <si>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</si>
  <si>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</si>
  <si>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</si>
  <si>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</si>
  <si>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</si>
  <si>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</si>
  <si>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</si>
  <si>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</si>
  <si>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</si>
  <si>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</si>
  <si>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</si>
  <si>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</si>
  <si>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</si>
  <si>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</si>
  <si>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</si>
  <si>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</si>
  <si>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</si>
  <si>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</si>
  <si>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</si>
  <si>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</si>
  <si>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</si>
  <si>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</si>
  <si>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</si>
  <si>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</si>
  <si>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</si>
  <si>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</si>
  <si>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</si>
  <si>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</si>
  <si>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</si>
  <si>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</si>
  <si>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</si>
  <si>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</si>
  <si>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</si>
  <si>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</si>
  <si>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</si>
  <si>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</si>
  <si>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</si>
  <si>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</si>
  <si>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</si>
  <si>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</si>
  <si>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</si>
  <si>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</si>
  <si>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</si>
  <si>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</si>
  <si>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</si>
  <si>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</si>
  <si>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</si>
  <si>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</si>
  <si>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</si>
  <si>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</si>
  <si>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</si>
  <si>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</si>
  <si>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</si>
  <si>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</si>
  <si>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</si>
  <si>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</si>
  <si>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</si>
  <si>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</si>
  <si>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</si>
  <si>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</si>
  <si>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</si>
  <si>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</si>
  <si>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</si>
  <si>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</si>
  <si>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</si>
  <si>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</si>
  <si>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</si>
  <si>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</si>
  <si>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</si>
  <si>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</si>
  <si>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</si>
  <si>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</si>
  <si>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</si>
  <si>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</si>
  <si>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</si>
  <si>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</si>
  <si>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</si>
  <si>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</si>
  <si>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</si>
  <si>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</si>
  <si>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</si>
  <si>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</si>
  <si>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</si>
  <si>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</si>
  <si>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</si>
  <si>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</si>
  <si>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</si>
  <si>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</si>
  <si>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</si>
  <si>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</si>
  <si>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</si>
  <si>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</si>
  <si>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</si>
  <si>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</si>
  <si>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</si>
  <si>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</si>
  <si>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</si>
  <si>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</si>
  <si>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</si>
  <si>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</si>
  <si>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</si>
  <si>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</si>
  <si>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</si>
  <si>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</si>
  <si>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</si>
  <si>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</si>
  <si>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</si>
  <si>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</si>
  <si>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</si>
  <si>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</si>
  <si>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</si>
  <si>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</si>
  <si>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</si>
  <si>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</si>
  <si>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</si>
  <si>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</si>
  <si>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</si>
  <si>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</si>
  <si>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</si>
  <si>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</si>
  <si>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</si>
  <si>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</si>
  <si>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</si>
  <si>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</si>
  <si>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</si>
  <si>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</si>
  <si>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</si>
  <si>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</si>
  <si>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</si>
  <si>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</si>
  <si>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</si>
  <si>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</si>
  <si>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</si>
  <si>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</si>
  <si>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</si>
  <si>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</si>
  <si>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</si>
  <si>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</si>
  <si>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</si>
  <si>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</si>
  <si>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</si>
  <si>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</si>
  <si>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</si>
  <si>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</si>
  <si>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</si>
  <si>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</si>
  <si>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</si>
  <si>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</si>
  <si>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</si>
  <si>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</si>
  <si>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</si>
  <si>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</si>
  <si>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</si>
  <si>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</si>
  <si>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</si>
  <si>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</si>
  <si>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</si>
  <si>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</si>
  <si>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</si>
  <si>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</si>
  <si>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</si>
  <si>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</si>
  <si>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</si>
  <si>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</si>
  <si>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</si>
  <si>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</si>
  <si>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</si>
  <si>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</si>
  <si>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</si>
  <si>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</si>
  <si>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</si>
  <si>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</si>
  <si>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</si>
  <si>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</si>
  <si>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</si>
  <si>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</si>
  <si>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</si>
  <si>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</si>
  <si>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</si>
  <si>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</si>
  <si>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</si>
  <si>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</si>
  <si>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</si>
  <si>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</si>
  <si>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</si>
  <si>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</si>
  <si>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</si>
  <si>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</si>
  <si>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</si>
  <si>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</si>
  <si>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</si>
  <si>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</si>
  <si>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</si>
  <si>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</si>
  <si>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</si>
  <si>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</si>
  <si>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</si>
  <si>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</si>
  <si>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</si>
  <si>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</si>
  <si>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</si>
  <si>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</si>
  <si>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</si>
  <si>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</si>
  <si>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</si>
  <si>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</si>
  <si>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</si>
  <si>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</si>
  <si>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</si>
  <si>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</si>
  <si>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</si>
  <si>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</si>
  <si>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</si>
  <si>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</si>
  <si>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</si>
  <si>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</si>
  <si>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</si>
  <si>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</si>
  <si>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</si>
  <si>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</si>
  <si>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</si>
  <si>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</si>
  <si>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</si>
  <si>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</si>
  <si>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</si>
  <si>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</si>
  <si>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</si>
  <si>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</si>
  <si>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</si>
  <si>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</si>
  <si>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</si>
  <si>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</si>
  <si>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</si>
  <si>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</si>
  <si>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</si>
  <si>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</si>
  <si>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</si>
  <si>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</si>
  <si>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</si>
  <si>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</si>
  <si>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</si>
  <si>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</si>
  <si>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</si>
  <si>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</si>
  <si>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</si>
  <si>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</si>
  <si>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</si>
  <si>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</si>
  <si>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</si>
  <si>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</si>
  <si>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</si>
  <si>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</si>
  <si>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</si>
  <si>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</si>
  <si>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</si>
  <si>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</si>
  <si>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</si>
  <si>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</si>
  <si>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</si>
  <si>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</si>
  <si>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</si>
  <si>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</si>
  <si>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</si>
  <si>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</si>
  <si>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</si>
  <si>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</si>
  <si>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</si>
  <si>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</si>
  <si>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</si>
  <si>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</si>
  <si>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</si>
  <si>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</si>
  <si>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</si>
  <si>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</si>
  <si>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</si>
  <si>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</si>
  <si>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</si>
  <si>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</si>
  <si>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</si>
  <si>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</si>
  <si>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</si>
  <si>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</si>
  <si>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</si>
  <si>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</si>
  <si>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</si>
  <si>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</si>
  <si>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</si>
  <si>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</si>
  <si>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</si>
  <si>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</si>
  <si>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</si>
  <si>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</si>
  <si>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</si>
  <si>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</si>
  <si>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</si>
  <si>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</si>
  <si>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</si>
  <si>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</si>
  <si>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</si>
  <si>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</si>
  <si>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</si>
  <si>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</si>
  <si>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</si>
  <si>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</si>
  <si>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</si>
  <si>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</si>
  <si>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</si>
  <si>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</si>
  <si>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</si>
  <si>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</si>
  <si>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</si>
  <si>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</si>
  <si>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</si>
  <si>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</si>
  <si>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</si>
  <si>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</si>
  <si>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</si>
  <si>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</si>
  <si>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</si>
  <si>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</si>
  <si>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</si>
  <si>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</si>
  <si>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</si>
  <si>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</si>
  <si>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</si>
  <si>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</si>
  <si>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</si>
  <si>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</si>
  <si>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</si>
  <si>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</si>
  <si>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</si>
  <si>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</si>
  <si>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</si>
  <si>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</si>
  <si>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</si>
  <si>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</si>
  <si>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</si>
  <si>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</si>
  <si>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</si>
  <si>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</si>
  <si>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</si>
  <si>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</si>
  <si>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</si>
  <si>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</si>
  <si>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</si>
  <si>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</si>
  <si>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</si>
  <si>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</si>
  <si>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</si>
  <si>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</si>
  <si>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</si>
  <si>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</si>
  <si>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</si>
  <si>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</si>
  <si>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</si>
  <si>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</si>
  <si>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</si>
  <si>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</si>
  <si>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</si>
  <si>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</si>
  <si>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</si>
  <si>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</si>
  <si>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</si>
  <si>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</si>
  <si>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</si>
  <si>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</si>
  <si>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</si>
  <si>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</si>
  <si>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</si>
  <si>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</si>
  <si>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</si>
  <si>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</si>
  <si>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</si>
  <si>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</si>
  <si>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</si>
  <si>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</si>
  <si>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</si>
  <si>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</si>
  <si>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</si>
  <si>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</si>
  <si>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</si>
  <si>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</si>
  <si>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</si>
  <si>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</si>
  <si>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</si>
  <si>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</si>
  <si>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</si>
  <si>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</si>
  <si>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</si>
  <si>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</si>
  <si>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</si>
  <si>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</si>
  <si>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</si>
  <si>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</si>
  <si>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</si>
  <si>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</si>
  <si>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</si>
  <si>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</si>
  <si>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</si>
  <si>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</si>
  <si>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</si>
  <si>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</si>
  <si>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</si>
  <si>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</si>
  <si>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</si>
  <si>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</si>
  <si>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</si>
  <si>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</si>
  <si>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</si>
  <si>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</si>
  <si>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</si>
  <si>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</si>
  <si>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</si>
  <si>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</si>
  <si>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</si>
  <si>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</si>
  <si>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</si>
  <si>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</si>
  <si>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</si>
  <si>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</si>
  <si>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</si>
  <si>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</si>
  <si>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</si>
  <si>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</si>
  <si>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</si>
  <si>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</si>
  <si>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</si>
  <si>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</si>
  <si>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</si>
  <si>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</si>
  <si>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</si>
  <si>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</si>
  <si>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</si>
  <si>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</si>
  <si>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</si>
  <si>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</si>
  <si>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</si>
  <si>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</si>
  <si>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</si>
  <si>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</si>
  <si>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</si>
  <si>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</si>
  <si>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</si>
  <si>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</si>
  <si>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</si>
  <si>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</si>
  <si>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</si>
  <si>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</si>
  <si>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</si>
  <si>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</si>
  <si>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</si>
  <si>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</si>
  <si>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</si>
  <si>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</si>
  <si>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</si>
  <si>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</si>
  <si>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</si>
  <si>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</si>
  <si>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</si>
  <si>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</si>
  <si>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</si>
  <si>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</si>
  <si>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</si>
  <si>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</si>
  <si>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</si>
  <si>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</si>
  <si>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</si>
  <si>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</si>
  <si>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</si>
  <si>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</si>
  <si>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</si>
  <si>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</si>
  <si>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</si>
  <si>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</si>
  <si>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</si>
  <si>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</si>
  <si>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</si>
  <si>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</si>
  <si>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</si>
  <si>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</si>
  <si>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</si>
  <si>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</si>
  <si>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</si>
  <si>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</si>
  <si>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</si>
  <si>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</si>
  <si>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</si>
  <si>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</si>
  <si>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</si>
  <si>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</si>
  <si>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</si>
  <si>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</si>
  <si>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</si>
  <si>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</si>
  <si>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</si>
  <si>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</si>
  <si>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</si>
  <si>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</si>
  <si>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</si>
  <si>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</si>
  <si>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</si>
  <si>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</si>
  <si>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</si>
  <si>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</si>
  <si>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</si>
  <si>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</si>
  <si>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</si>
  <si>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</si>
  <si>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</si>
  <si>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</si>
  <si>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</si>
  <si>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</si>
  <si>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</si>
  <si>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</si>
  <si>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</si>
  <si>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</si>
  <si>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</si>
  <si>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</si>
  <si>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</si>
  <si>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</si>
  <si>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</si>
  <si>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</si>
  <si>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</si>
  <si>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</si>
  <si>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</si>
  <si>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</si>
  <si>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</si>
  <si>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</si>
  <si>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</si>
  <si>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</si>
  <si>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</si>
  <si>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</si>
  <si>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</si>
  <si>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</si>
  <si>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</si>
  <si>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</si>
  <si>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</si>
  <si>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</si>
  <si>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</si>
  <si>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</si>
  <si>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</si>
  <si>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</si>
  <si>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</si>
  <si>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</si>
  <si>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</si>
  <si>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</si>
  <si>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</si>
  <si>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</si>
  <si>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</si>
  <si>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</si>
  <si>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</si>
  <si>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</si>
  <si>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</si>
  <si>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</si>
  <si>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</si>
  <si>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</si>
  <si>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</si>
  <si>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</si>
  <si>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</si>
  <si>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</si>
  <si>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</si>
  <si>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</si>
  <si>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</si>
  <si>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</si>
  <si>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</si>
  <si>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</si>
  <si>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</si>
  <si>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</si>
  <si>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</si>
  <si>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</si>
  <si>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</si>
  <si>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</si>
  <si>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</si>
  <si>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</si>
  <si>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</si>
  <si>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</si>
  <si>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</si>
  <si>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</si>
  <si>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</si>
  <si>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</si>
  <si>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</si>
  <si>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</si>
  <si>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</si>
  <si>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</si>
  <si>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</si>
  <si>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</si>
  <si>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</si>
  <si>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</si>
  <si>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</si>
  <si>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</si>
  <si>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</si>
  <si>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</si>
  <si>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</si>
  <si>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</si>
  <si>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</si>
  <si>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</si>
  <si>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</si>
  <si>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</si>
  <si>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</si>
  <si>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</si>
  <si>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</si>
  <si>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</si>
  <si>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</si>
  <si>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</si>
  <si>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</si>
  <si>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</si>
  <si>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</si>
  <si>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</si>
  <si>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</si>
  <si>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</si>
  <si>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</si>
  <si>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</si>
  <si>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</si>
  <si>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</si>
  <si>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</si>
  <si>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</si>
  <si>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</si>
  <si>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</si>
  <si>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</si>
  <si>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</si>
  <si>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</si>
  <si>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</si>
  <si>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</si>
  <si>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</si>
  <si>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</si>
  <si>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</si>
  <si>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</si>
  <si>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</si>
  <si>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</si>
  <si>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</si>
  <si>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</si>
  <si>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</si>
  <si>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</si>
  <si>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</si>
  <si>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</si>
  <si>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</si>
  <si>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</si>
  <si>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</si>
  <si>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</si>
  <si>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</si>
  <si>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</si>
  <si>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</si>
  <si>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</si>
  <si>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</si>
  <si>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</si>
  <si>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</si>
  <si>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</si>
  <si>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</si>
  <si>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</si>
  <si>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</si>
  <si>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</si>
  <si>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</si>
  <si>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</si>
  <si>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</si>
  <si>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</si>
  <si>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</si>
  <si>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</si>
  <si>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</si>
  <si>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</si>
  <si>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</si>
  <si>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</si>
  <si>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</si>
  <si>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</si>
  <si>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</si>
  <si>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</si>
  <si>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</si>
  <si>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</si>
  <si>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</si>
  <si>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</si>
  <si>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</si>
  <si>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</si>
  <si>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</si>
  <si>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</si>
  <si>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</si>
  <si>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</si>
  <si>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</si>
  <si>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</si>
  <si>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</si>
  <si>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</si>
  <si>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</si>
  <si>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</si>
  <si>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</si>
  <si>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</si>
  <si>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</si>
  <si>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</si>
  <si>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</si>
  <si>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</si>
  <si>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</si>
  <si>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</si>
  <si>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</si>
  <si>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</si>
  <si>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</si>
  <si>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</si>
  <si>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</si>
  <si>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</si>
  <si>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</si>
  <si>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</si>
  <si>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</si>
  <si>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</si>
  <si>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</si>
  <si>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</si>
  <si>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</si>
  <si>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</si>
  <si>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</si>
  <si>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</si>
  <si>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</si>
  <si>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</si>
  <si>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</si>
  <si>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</si>
  <si>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</si>
  <si>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</si>
  <si>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</si>
  <si>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</si>
  <si>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</si>
  <si>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</si>
  <si>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</si>
  <si>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</si>
  <si>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</si>
  <si>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</si>
  <si>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</si>
  <si>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</si>
  <si>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</si>
  <si>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</si>
  <si>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</si>
  <si>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</si>
  <si>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</si>
  <si>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</si>
  <si>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</si>
  <si>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</si>
  <si>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</si>
  <si>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</si>
  <si>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</si>
  <si>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</si>
  <si>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</si>
  <si>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</si>
  <si>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</si>
  <si>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</si>
  <si>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</si>
  <si>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</si>
  <si>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</si>
  <si>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</si>
  <si>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</si>
  <si>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</si>
  <si>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</si>
  <si>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</si>
  <si>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</si>
  <si>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</si>
  <si>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</si>
  <si>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</si>
  <si>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</si>
  <si>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</si>
  <si>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</si>
  <si>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</si>
  <si>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</si>
  <si>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</si>
  <si>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</si>
  <si>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</si>
  <si>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</si>
  <si>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</si>
  <si>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</si>
  <si>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</si>
  <si>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</si>
  <si>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</si>
  <si>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</si>
  <si>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</si>
  <si>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</si>
  <si>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</si>
  <si>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</si>
  <si>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</si>
  <si>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</si>
  <si>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</si>
  <si>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</si>
  <si>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</si>
  <si>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</si>
  <si>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</si>
  <si>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</si>
  <si>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</si>
  <si>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</si>
  <si>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</si>
  <si>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</si>
  <si>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</si>
  <si>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</si>
  <si>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</si>
  <si>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</si>
  <si>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</si>
  <si>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</si>
  <si>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</si>
  <si>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</si>
  <si>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</si>
  <si>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</si>
  <si>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</si>
  <si>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</si>
  <si>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</si>
  <si>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</si>
  <si>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</si>
  <si>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</si>
  <si>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</si>
  <si>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</si>
  <si>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</si>
  <si>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</si>
  <si>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</si>
  <si>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</si>
  <si>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</si>
  <si>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</si>
  <si>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</si>
  <si>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</si>
  <si>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</si>
  <si>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</si>
  <si>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</si>
  <si>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</si>
  <si>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</si>
  <si>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</si>
  <si>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</si>
  <si>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</si>
  <si>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</si>
  <si>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</si>
  <si>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</si>
  <si>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</si>
  <si>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</si>
  <si>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</si>
  <si>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</si>
  <si>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</si>
  <si>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</si>
  <si>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</si>
  <si>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</si>
  <si>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</si>
  <si>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</si>
  <si>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</si>
  <si>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</si>
  <si>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</si>
  <si>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</si>
  <si>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</si>
  <si>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</si>
  <si>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</si>
  <si>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</si>
  <si>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</si>
  <si>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</si>
  <si>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</si>
  <si>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</si>
  <si>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</si>
  <si>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</si>
  <si>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</si>
  <si>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</si>
  <si>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</si>
  <si>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</si>
  <si>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</si>
  <si>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</si>
  <si>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</si>
  <si>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</si>
  <si>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</si>
  <si>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</si>
  <si>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</si>
  <si>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</si>
  <si>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</si>
  <si>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</si>
  <si>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</si>
  <si>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</si>
  <si>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</si>
  <si>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</si>
  <si>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</si>
  <si>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</si>
  <si>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</si>
  <si>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</si>
  <si>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</si>
  <si>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</si>
  <si>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</si>
  <si>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</si>
  <si>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</si>
  <si>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</si>
  <si>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</si>
  <si>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</si>
  <si>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</si>
  <si>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</si>
  <si>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</si>
  <si>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</si>
  <si>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</si>
  <si>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</si>
  <si>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</si>
  <si>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</si>
  <si>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</si>
  <si>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</si>
  <si>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</si>
  <si>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</si>
  <si>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</si>
  <si>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</si>
  <si>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</si>
  <si>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</si>
  <si>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</si>
  <si>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</si>
  <si>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</si>
  <si>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</si>
  <si>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</si>
  <si>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</si>
  <si>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</si>
  <si>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</si>
  <si>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</si>
  <si>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</si>
  <si>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</si>
  <si>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</si>
  <si>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</si>
  <si>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</si>
  <si>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</si>
  <si>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</si>
  <si>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</si>
  <si>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</si>
  <si>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</si>
  <si>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</si>
  <si>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</si>
  <si>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</si>
  <si>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</si>
  <si>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</si>
  <si>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</si>
  <si>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</si>
  <si>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</si>
  <si>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</si>
  <si>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</si>
  <si>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</si>
  <si>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</si>
  <si>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</si>
  <si>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</si>
  <si>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</si>
  <si>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</si>
  <si>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</si>
  <si>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</si>
  <si>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</si>
  <si>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</si>
  <si>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</si>
  <si>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</si>
  <si>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</si>
  <si>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</si>
  <si>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</si>
  <si>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</si>
  <si>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</si>
  <si>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</si>
  <si>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</si>
  <si>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</si>
  <si>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</si>
  <si>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</si>
  <si>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</si>
  <si>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</si>
  <si>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</si>
  <si>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</si>
  <si>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</si>
  <si>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</si>
  <si>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</si>
  <si>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</si>
  <si>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</si>
  <si>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</si>
  <si>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</si>
  <si>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</si>
  <si>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</si>
  <si>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</si>
  <si>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</si>
  <si>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</si>
  <si>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</si>
  <si>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</si>
  <si>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</si>
  <si>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</si>
  <si>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</si>
  <si>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</si>
  <si>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</si>
  <si>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</si>
  <si>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</si>
  <si>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</si>
  <si>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</si>
  <si>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</si>
  <si>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</si>
  <si>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</si>
  <si>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</si>
  <si>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</si>
  <si>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</si>
  <si>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</si>
  <si>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</si>
  <si>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</si>
  <si>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</si>
  <si>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</si>
  <si>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</si>
  <si>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</si>
  <si>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</si>
  <si>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</si>
  <si>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</si>
  <si>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</si>
  <si>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</si>
  <si>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</si>
  <si>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</si>
  <si>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</si>
  <si>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</si>
  <si>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</si>
  <si>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</si>
  <si>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</si>
  <si>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</si>
  <si>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</si>
  <si>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</si>
  <si>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</si>
  <si>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</si>
  <si>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</si>
  <si>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</si>
  <si>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</si>
  <si>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</si>
  <si>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</si>
  <si>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</si>
  <si>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</si>
  <si>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</si>
  <si>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</si>
  <si>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</si>
  <si>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</si>
  <si>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</si>
  <si>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</si>
  <si>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</si>
  <si>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</si>
  <si>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</si>
  <si>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</si>
  <si>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</si>
  <si>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</si>
  <si>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</si>
  <si>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</si>
  <si>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</si>
  <si>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</si>
  <si>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</si>
  <si>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</si>
  <si>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</si>
  <si>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</si>
  <si>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</si>
  <si>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</si>
  <si>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</si>
  <si>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</si>
  <si>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</si>
  <si>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</si>
  <si>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</si>
  <si>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</si>
  <si>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</si>
  <si>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</si>
  <si>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</si>
  <si>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</si>
  <si>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</si>
  <si>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</si>
  <si>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</si>
  <si>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</si>
  <si>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</si>
  <si>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</si>
  <si>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</si>
  <si>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</si>
  <si>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</si>
  <si>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</si>
  <si>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</si>
  <si>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</si>
  <si>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</si>
  <si>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</si>
  <si>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</si>
  <si>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</si>
  <si>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</si>
  <si>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</si>
  <si>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</si>
  <si>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</si>
  <si>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</si>
  <si>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</si>
  <si>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</si>
  <si>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</si>
  <si>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</si>
  <si>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</si>
  <si>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</si>
  <si>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</si>
  <si>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</si>
  <si>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</si>
  <si>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</si>
  <si>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</si>
  <si>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</si>
  <si>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</si>
  <si>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</si>
  <si>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</si>
  <si>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</si>
  <si>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</si>
  <si>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</si>
  <si>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</si>
  <si>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</si>
  <si>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</si>
  <si>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</si>
  <si>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</si>
  <si>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</si>
  <si>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</si>
  <si>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</si>
  <si>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</si>
  <si>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</si>
  <si>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</si>
  <si>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</si>
  <si>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</si>
  <si>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</si>
  <si>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</si>
  <si>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</si>
  <si>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</si>
  <si>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</si>
  <si>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</si>
  <si>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</si>
  <si>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</si>
  <si>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</si>
  <si>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</si>
  <si>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</si>
  <si>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</si>
  <si>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</si>
  <si>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</si>
  <si>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</si>
  <si>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</si>
  <si>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</si>
  <si>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</si>
  <si>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</si>
  <si>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</si>
  <si>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</si>
  <si>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</si>
  <si>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</si>
  <si>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</si>
  <si>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</si>
  <si>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</si>
  <si>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</si>
  <si>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</si>
  <si>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</si>
  <si>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</si>
  <si>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</si>
  <si>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</si>
  <si>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</si>
  <si>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</si>
  <si>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</si>
  <si>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</si>
  <si>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</si>
  <si>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</si>
  <si>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</si>
  <si>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</si>
  <si>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</si>
  <si>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</si>
  <si>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</si>
  <si>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</si>
  <si>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</si>
  <si>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</si>
  <si>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</si>
  <si>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</si>
  <si>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</si>
  <si>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</si>
  <si>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</si>
  <si>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</si>
  <si>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</si>
  <si>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</si>
  <si>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</si>
  <si>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</si>
  <si>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</si>
  <si>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</si>
  <si>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</si>
  <si>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</si>
  <si>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</si>
  <si>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</si>
  <si>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</si>
  <si>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</si>
  <si>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</si>
  <si>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</si>
  <si>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</si>
  <si>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</si>
  <si>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</si>
  <si>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</si>
  <si>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</si>
  <si>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</si>
  <si>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</si>
  <si>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</si>
  <si>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</si>
  <si>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</si>
  <si>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</si>
  <si>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</si>
  <si>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</si>
  <si>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</si>
  <si>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</si>
  <si>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</si>
  <si>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</si>
  <si>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</si>
  <si>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</si>
  <si>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</si>
  <si>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</si>
  <si>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</si>
  <si>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</si>
  <si>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</si>
  <si>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</si>
  <si>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</si>
  <si>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</si>
  <si>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</si>
  <si>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</si>
  <si>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</si>
  <si>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</si>
  <si>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</si>
  <si>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</si>
  <si>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</si>
  <si>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</si>
  <si>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</si>
  <si>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</si>
  <si>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</si>
  <si>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</si>
  <si>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</si>
  <si>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</si>
  <si>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</si>
  <si>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</si>
  <si>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</si>
  <si>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</si>
  <si>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</si>
  <si>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</si>
  <si>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</si>
  <si>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</si>
  <si>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</si>
  <si>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</si>
  <si>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</si>
  <si>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</si>
  <si>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</si>
  <si>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</si>
  <si>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</si>
  <si>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</si>
  <si>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</si>
  <si>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</si>
  <si>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</si>
  <si>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</si>
  <si>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</si>
  <si>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</si>
  <si>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</si>
  <si>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</si>
  <si>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</si>
  <si>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</si>
  <si>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</si>
  <si>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</si>
  <si>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</si>
  <si>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</si>
  <si>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</si>
  <si>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</si>
  <si>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</si>
  <si>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</si>
  <si>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</si>
  <si>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</si>
  <si>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</si>
  <si>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</si>
  <si>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</si>
  <si>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</si>
  <si>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</si>
  <si>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</si>
  <si>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</si>
  <si>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</si>
  <si>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</si>
  <si>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</si>
  <si>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</si>
  <si>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</si>
  <si>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</si>
  <si>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</si>
  <si>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</si>
  <si>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</si>
  <si>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</si>
  <si>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</si>
  <si>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</si>
  <si>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</si>
  <si>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</si>
  <si>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</si>
  <si>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</si>
  <si>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</si>
  <si>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</si>
  <si>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</si>
  <si>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</si>
  <si>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</si>
  <si>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</si>
  <si>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</si>
  <si>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</si>
  <si>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</si>
  <si>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</si>
  <si>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</si>
  <si>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</si>
  <si>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</si>
  <si>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</si>
  <si>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</si>
  <si>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</si>
  <si>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</si>
  <si>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</si>
  <si>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</si>
  <si>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</si>
  <si>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</si>
  <si>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</si>
  <si>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</si>
  <si>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</si>
  <si>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</si>
  <si>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</si>
  <si>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</si>
  <si>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</si>
  <si>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</si>
  <si>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</si>
  <si>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</si>
  <si>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</si>
  <si>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</si>
  <si>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</si>
  <si>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</si>
  <si>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</si>
  <si>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</si>
  <si>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</si>
  <si>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</si>
  <si>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</si>
  <si>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</si>
  <si>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</si>
  <si>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</si>
  <si>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</si>
  <si>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</si>
  <si>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</si>
  <si>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</si>
  <si>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</si>
  <si>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</si>
  <si>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</si>
  <si>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</si>
  <si>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</si>
  <si>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</si>
  <si>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</si>
  <si>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</si>
  <si>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</si>
  <si>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</si>
  <si>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</si>
  <si>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</si>
  <si>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</si>
  <si>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</si>
  <si>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</si>
  <si>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</si>
  <si>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</si>
  <si>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</si>
  <si>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</si>
  <si>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</si>
  <si>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</si>
  <si>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</si>
  <si>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</si>
  <si>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</si>
  <si>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</si>
  <si>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</si>
  <si>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</si>
  <si>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</si>
  <si>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</si>
  <si>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</si>
  <si>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</si>
  <si>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</si>
  <si>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</si>
  <si>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</si>
  <si>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</si>
  <si>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</si>
  <si>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</si>
  <si>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</si>
  <si>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</si>
  <si>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</si>
  <si>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</si>
  <si>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</si>
  <si>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</si>
  <si>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</si>
  <si>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</si>
  <si>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</si>
  <si>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</si>
  <si>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</si>
  <si>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</si>
  <si>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</si>
  <si>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</si>
  <si>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</si>
  <si>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</si>
  <si>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</si>
  <si>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</si>
  <si>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</si>
  <si>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</si>
  <si>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</si>
  <si>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</si>
  <si>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</si>
  <si>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</si>
  <si>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</si>
  <si>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</si>
  <si>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</si>
  <si>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</si>
  <si>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</si>
  <si>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</si>
  <si>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</si>
  <si>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</si>
  <si>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</si>
  <si>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</si>
  <si>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</si>
  <si>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</si>
  <si>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</si>
  <si>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</si>
  <si>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</si>
  <si>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</si>
  <si>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</si>
  <si>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</si>
  <si>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</si>
  <si>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</si>
  <si>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</si>
  <si>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</si>
  <si>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</si>
  <si>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</si>
  <si>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</si>
  <si>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</si>
  <si>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</si>
  <si>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</si>
  <si>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</si>
  <si>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</si>
  <si>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</si>
  <si>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</si>
  <si>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</si>
  <si>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</si>
  <si>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</si>
  <si>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</si>
  <si>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</si>
  <si>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</si>
  <si>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</si>
  <si>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</si>
  <si>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</si>
  <si>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</si>
  <si>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</si>
  <si>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</si>
  <si>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</si>
  <si>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</si>
  <si>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</si>
  <si>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</si>
  <si>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</si>
  <si>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</si>
  <si>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</si>
  <si>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</si>
  <si>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</si>
  <si>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</si>
  <si>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</si>
  <si>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</si>
  <si>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</si>
  <si>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</si>
  <si>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</si>
  <si>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</si>
  <si>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</si>
  <si>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</si>
  <si>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</si>
  <si>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</si>
  <si>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</si>
  <si>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</si>
  <si>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</si>
  <si>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</si>
  <si>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</si>
  <si>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</si>
  <si>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</si>
  <si>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</si>
  <si>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</si>
  <si>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</si>
  <si>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</si>
  <si>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</si>
  <si>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</si>
  <si>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</si>
  <si>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</si>
  <si>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</si>
  <si>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</si>
  <si>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</si>
  <si>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</si>
  <si>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</si>
  <si>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</si>
  <si>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</si>
  <si>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</si>
  <si>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</si>
  <si>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</si>
  <si>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</si>
  <si>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</si>
  <si>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</si>
  <si>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</si>
  <si>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</si>
  <si>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</si>
  <si>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</si>
  <si>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</si>
  <si>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</si>
  <si>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</si>
  <si>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</si>
  <si>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</si>
  <si>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</si>
  <si>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</si>
  <si>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</si>
  <si>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</si>
  <si>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</si>
  <si>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</si>
  <si>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</si>
  <si>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</si>
  <si>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</si>
  <si>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</si>
  <si>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</si>
  <si>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</si>
  <si>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</si>
  <si>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</si>
  <si>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</si>
  <si>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</si>
  <si>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</si>
  <si>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</si>
  <si>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</si>
  <si>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</si>
  <si>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</si>
  <si>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</si>
  <si>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</si>
  <si>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</si>
  <si>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</si>
  <si>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</si>
  <si>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</si>
  <si>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</si>
  <si>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</si>
  <si>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</si>
  <si>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</si>
  <si>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</si>
  <si>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</si>
  <si>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</si>
  <si>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</si>
  <si>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</si>
  <si>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</si>
  <si>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</si>
  <si>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</si>
  <si>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</si>
  <si>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</si>
  <si>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</si>
  <si>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</si>
  <si>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</si>
  <si>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</si>
  <si>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</si>
  <si>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</si>
  <si>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</si>
  <si>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</si>
  <si>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</si>
  <si>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</si>
  <si>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</si>
  <si>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</si>
  <si>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</si>
  <si>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</si>
  <si>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</si>
  <si>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</si>
  <si>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</si>
  <si>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</si>
  <si>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</si>
  <si>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</si>
  <si>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</si>
  <si>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</si>
  <si>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</si>
  <si>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</si>
  <si>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</si>
  <si>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</si>
  <si>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</si>
  <si>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</si>
  <si>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</si>
  <si>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</si>
  <si>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</si>
  <si>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</si>
  <si>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</si>
  <si>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</si>
  <si>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</si>
  <si>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</si>
  <si>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</si>
  <si>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</si>
  <si>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</si>
  <si>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</si>
  <si>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</si>
  <si>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</si>
  <si>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</si>
  <si>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</si>
  <si>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</si>
  <si>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</si>
  <si>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</si>
  <si>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</si>
  <si>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</si>
  <si>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</si>
  <si>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</si>
  <si>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</si>
  <si>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</si>
  <si>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</si>
  <si>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</si>
  <si>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</si>
  <si>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</si>
  <si>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</si>
  <si>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</si>
  <si>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</si>
  <si>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</si>
  <si>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</si>
  <si>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</si>
  <si>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</si>
  <si>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</si>
  <si>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</si>
  <si>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</si>
  <si>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</si>
  <si>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</si>
  <si>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</si>
  <si>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</si>
  <si>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</si>
  <si>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</si>
  <si>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</si>
  <si>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</si>
  <si>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</si>
  <si>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</si>
  <si>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</si>
  <si>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</si>
  <si>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</si>
  <si>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</si>
  <si>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</si>
  <si>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</si>
  <si>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</si>
  <si>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</si>
  <si>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</si>
  <si>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</si>
  <si>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</si>
  <si>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</si>
  <si>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</si>
  <si>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</si>
  <si>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</si>
  <si>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</si>
  <si>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</si>
  <si>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</si>
  <si>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</si>
  <si>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</si>
  <si>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</si>
  <si>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</si>
  <si>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</si>
  <si>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</si>
  <si>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</si>
  <si>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</si>
  <si>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</si>
  <si>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</si>
  <si>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</si>
  <si>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</si>
  <si>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</si>
  <si>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</si>
  <si>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</si>
  <si>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</si>
  <si>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</si>
  <si>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</si>
  <si>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</si>
  <si>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</si>
  <si>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</si>
  <si>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</si>
  <si>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</si>
  <si>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</si>
  <si>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</si>
  <si>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</si>
  <si>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</si>
  <si>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</si>
  <si>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</si>
  <si>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</si>
  <si>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</si>
  <si>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</si>
  <si>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</si>
  <si>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</si>
  <si>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</si>
  <si>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</si>
  <si>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</si>
  <si>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</si>
  <si>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</si>
  <si>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</si>
  <si>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</si>
  <si>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</si>
  <si>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</si>
  <si>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</si>
  <si>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</si>
  <si>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</si>
  <si>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</si>
  <si>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</si>
  <si>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</si>
  <si>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</si>
  <si>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</si>
  <si>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</si>
  <si>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</si>
  <si>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</si>
  <si>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</si>
  <si>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</si>
  <si>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</si>
  <si>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</si>
  <si>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</si>
  <si>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</si>
  <si>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</si>
  <si>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</si>
  <si>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</si>
  <si>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</si>
  <si>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</si>
  <si>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</si>
  <si>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</si>
  <si>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</si>
  <si>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</si>
  <si>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</si>
  <si>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</si>
  <si>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</si>
  <si>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</si>
  <si>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</si>
  <si>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</si>
  <si>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</si>
  <si>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</si>
  <si>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</si>
  <si>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</si>
  <si>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</si>
  <si>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</si>
  <si>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</si>
  <si>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</si>
  <si>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</si>
  <si>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</si>
  <si>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</si>
  <si>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</si>
  <si>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</si>
  <si>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</si>
  <si>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</si>
  <si>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</si>
  <si>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</si>
  <si>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</si>
  <si>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</si>
  <si>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</si>
  <si>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</si>
  <si>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</si>
  <si>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</si>
  <si>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</si>
  <si>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</si>
  <si>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</si>
  <si>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</si>
  <si>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</si>
  <si>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</si>
  <si>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</si>
  <si>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</si>
  <si>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</si>
  <si>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</si>
  <si>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</si>
  <si>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</si>
  <si>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</si>
  <si>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</si>
  <si>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</si>
  <si>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</si>
  <si>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</si>
  <si>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</si>
  <si>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</si>
  <si>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</si>
  <si>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</si>
  <si>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</si>
  <si>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</si>
  <si>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</si>
  <si>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</si>
  <si>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</si>
  <si>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</si>
  <si>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</si>
  <si>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</si>
  <si>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</si>
  <si>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</si>
  <si>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</si>
  <si>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</si>
  <si>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</si>
  <si>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</si>
  <si>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</si>
  <si>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</si>
  <si>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</si>
  <si>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</si>
  <si>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</si>
  <si>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</si>
  <si>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</si>
  <si>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</si>
  <si>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</si>
  <si>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</si>
  <si>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</si>
  <si>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</si>
  <si>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</si>
  <si>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</si>
  <si>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</si>
  <si>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</si>
  <si>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</si>
  <si>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</si>
  <si>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</si>
  <si>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</si>
  <si>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</si>
  <si>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</si>
  <si>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</si>
  <si>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</si>
  <si>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</si>
  <si>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</si>
  <si>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</si>
  <si>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</si>
  <si>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</si>
  <si>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</si>
  <si>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</si>
  <si>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</si>
  <si>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</si>
  <si>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</si>
  <si>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</si>
  <si>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</si>
  <si>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</si>
  <si>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</si>
  <si>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</si>
  <si>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</si>
  <si>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</si>
  <si>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</si>
  <si>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</si>
  <si>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</si>
  <si>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</si>
  <si>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</si>
  <si>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</si>
  <si>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</si>
  <si>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</si>
  <si>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</si>
  <si>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</si>
  <si>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</si>
  <si>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</si>
  <si>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</si>
  <si>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</si>
  <si>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</si>
  <si>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</si>
  <si>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</si>
  <si>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</si>
  <si>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</si>
  <si>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</si>
  <si>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</si>
  <si>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</si>
  <si>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</si>
  <si>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</si>
  <si>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</si>
  <si>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</si>
  <si>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</si>
  <si>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</si>
  <si>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</si>
  <si>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</si>
  <si>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</si>
  <si>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</si>
  <si>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</si>
  <si>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</si>
  <si>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</si>
  <si>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</si>
  <si>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</si>
  <si>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</si>
  <si>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</si>
  <si>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</si>
  <si>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</si>
  <si>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</si>
  <si>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</si>
  <si>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</si>
  <si>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</si>
  <si>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</si>
  <si>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</si>
  <si>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</si>
  <si>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</si>
  <si>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</si>
  <si>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</si>
  <si>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</si>
  <si>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</si>
  <si>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</si>
  <si>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</si>
  <si>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</si>
  <si>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</si>
  <si>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</si>
  <si>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</si>
  <si>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</si>
  <si>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</si>
  <si>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</si>
  <si>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</si>
  <si>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</si>
  <si>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</si>
  <si>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</si>
  <si>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</si>
  <si>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</si>
  <si>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</si>
  <si>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</si>
  <si>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</si>
  <si>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</si>
  <si>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</si>
  <si>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</si>
  <si>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</si>
  <si>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</si>
  <si>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</si>
  <si>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</si>
  <si>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</si>
  <si>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</si>
  <si>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</si>
  <si>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</si>
  <si>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</si>
  <si>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</si>
  <si>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</si>
  <si>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</si>
  <si>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</si>
  <si>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</si>
  <si>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</si>
  <si>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</si>
  <si>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</si>
  <si>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</si>
  <si>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</si>
  <si>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</si>
  <si>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</si>
  <si>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</si>
  <si>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</si>
  <si>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</si>
  <si>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</si>
  <si>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</si>
  <si>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</si>
  <si>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</si>
  <si>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</si>
  <si>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</si>
  <si>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</si>
  <si>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</si>
  <si>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</si>
  <si>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</si>
  <si>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</si>
  <si>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</si>
  <si>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</si>
  <si>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</si>
  <si>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</si>
  <si>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</si>
  <si>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</si>
  <si>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</si>
  <si>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</si>
  <si>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</si>
  <si>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</si>
  <si>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</si>
  <si>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</si>
  <si>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</si>
  <si>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</si>
  <si>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</si>
  <si>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</si>
  <si>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</si>
  <si>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</si>
  <si>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</si>
  <si>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</si>
  <si>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</si>
  <si>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</si>
  <si>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</si>
  <si>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</si>
  <si>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</si>
  <si>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</si>
  <si>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</si>
  <si>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</si>
  <si>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</si>
  <si>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</si>
  <si>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</si>
  <si>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</si>
  <si>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</si>
  <si>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</si>
  <si>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</si>
  <si>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</si>
  <si>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</si>
  <si>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</si>
  <si>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</si>
  <si>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</si>
  <si>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</si>
  <si>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</si>
  <si>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</si>
  <si>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</si>
  <si>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</si>
  <si>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</si>
  <si>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</si>
  <si>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</si>
  <si>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</si>
  <si>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</si>
  <si>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</si>
  <si>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</si>
  <si>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</si>
  <si>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</si>
  <si>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</si>
  <si>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</si>
  <si>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</si>
  <si>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</si>
  <si>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</si>
  <si>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</si>
  <si>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</si>
  <si>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</si>
  <si>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</si>
  <si>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</si>
  <si>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</si>
  <si>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</si>
  <si>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</si>
  <si>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</si>
  <si>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</si>
  <si>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</si>
  <si>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</si>
  <si>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</si>
  <si>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</si>
  <si>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</si>
  <si>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</si>
  <si>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</si>
  <si>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</si>
  <si>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</si>
  <si>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</si>
  <si>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</si>
  <si>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</si>
  <si>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</si>
  <si>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</si>
  <si>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</si>
  <si>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</si>
  <si>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</si>
  <si>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</si>
  <si>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</si>
  <si>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</si>
  <si>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</si>
  <si>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</si>
  <si>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</si>
  <si>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</si>
  <si>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</si>
  <si>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</si>
  <si>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</si>
  <si>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</si>
  <si>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</si>
  <si>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</si>
  <si>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</si>
  <si>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</si>
  <si>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</si>
  <si>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</si>
  <si>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</si>
  <si>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</si>
  <si>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</si>
  <si>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</si>
  <si>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</si>
  <si>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</si>
  <si>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</si>
  <si>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</si>
  <si>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</si>
  <si>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</si>
  <si>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</si>
  <si>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</si>
  <si>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</si>
  <si>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</si>
  <si>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</si>
  <si>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</si>
  <si>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</si>
  <si>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</si>
  <si>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</si>
  <si>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</si>
  <si>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</si>
  <si>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</si>
  <si>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</si>
  <si>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</si>
  <si>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</si>
  <si>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</si>
  <si>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</si>
  <si>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</si>
  <si>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</si>
  <si>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</si>
  <si>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</si>
  <si>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</si>
  <si>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</si>
  <si>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</si>
  <si>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</si>
  <si>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</si>
  <si>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</si>
  <si>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</si>
  <si>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</si>
  <si>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</si>
  <si>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</si>
  <si>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</si>
  <si>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</si>
  <si>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</si>
  <si>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</si>
  <si>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</si>
  <si>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</si>
  <si>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</si>
  <si>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</si>
  <si>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</si>
  <si>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</si>
  <si>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</si>
  <si>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</si>
  <si>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</si>
  <si>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</si>
  <si>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</si>
  <si>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</si>
  <si>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</si>
  <si>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</si>
  <si>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</si>
  <si>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</si>
  <si>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</si>
  <si>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</si>
  <si>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</si>
  <si>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</si>
  <si>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</si>
  <si>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</si>
  <si>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</si>
  <si>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</si>
  <si>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</si>
  <si>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</si>
  <si>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</si>
  <si>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</si>
  <si>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</si>
  <si>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</si>
  <si>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</si>
  <si>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</si>
  <si>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</si>
  <si>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</si>
  <si>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</si>
  <si>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</si>
  <si>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</si>
  <si>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</si>
  <si>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</si>
  <si>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</si>
  <si>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</si>
  <si>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</si>
  <si>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</si>
  <si>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</si>
  <si>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</si>
  <si>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</si>
  <si>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</si>
  <si>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</si>
  <si>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</si>
  <si>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</si>
  <si>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</si>
  <si>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</si>
  <si>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</si>
  <si>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</si>
  <si>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</si>
  <si>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</si>
  <si>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</si>
  <si>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</si>
  <si>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</si>
  <si>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</si>
  <si>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</si>
  <si>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</si>
  <si>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</si>
  <si>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</si>
  <si>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</si>
  <si>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</si>
  <si>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</si>
  <si>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</si>
  <si>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</si>
  <si>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</si>
  <si>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</si>
  <si>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</si>
  <si>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</si>
  <si>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</si>
  <si>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</si>
  <si>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</si>
  <si>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</si>
  <si>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</si>
  <si>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</si>
  <si>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</si>
  <si>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</si>
  <si>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</si>
  <si>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</si>
  <si>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</si>
  <si>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</si>
  <si>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</si>
  <si>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</si>
  <si>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</si>
  <si>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</si>
  <si>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</si>
  <si>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</si>
  <si>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</si>
  <si>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</si>
  <si>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</si>
  <si>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</si>
  <si>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</si>
  <si>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</si>
  <si>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</si>
  <si>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</si>
  <si>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</si>
  <si>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</si>
  <si>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</si>
  <si>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</si>
  <si>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</si>
  <si>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</si>
  <si>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</si>
  <si>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</si>
  <si>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</si>
  <si>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</si>
  <si>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</si>
  <si>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</si>
  <si>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</si>
  <si>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</si>
  <si>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</si>
  <si>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</si>
  <si>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</si>
  <si>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</si>
  <si>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</si>
  <si>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</si>
  <si>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</si>
  <si>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</si>
  <si>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</si>
  <si>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</si>
  <si>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</si>
  <si>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</si>
  <si>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</si>
  <si>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</si>
  <si>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</si>
  <si>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</si>
  <si>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</si>
  <si>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</si>
  <si>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</si>
  <si>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</si>
  <si>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</si>
  <si>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</si>
  <si>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</si>
  <si>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</si>
  <si>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</si>
  <si>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</si>
  <si>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</si>
  <si>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</si>
  <si>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</si>
  <si>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</si>
  <si>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</si>
  <si>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</si>
  <si>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</si>
  <si>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</si>
  <si>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</si>
  <si>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</si>
  <si>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</si>
  <si>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</si>
  <si>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</si>
  <si>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</si>
  <si>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</si>
  <si>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</si>
  <si>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</si>
  <si>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</si>
  <si>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</si>
  <si>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</si>
  <si>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</si>
  <si>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</si>
  <si>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</si>
  <si>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</si>
  <si>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</si>
  <si>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</si>
  <si>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</si>
  <si>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</si>
  <si>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</si>
  <si>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</si>
  <si>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</si>
  <si>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</si>
  <si>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</si>
  <si>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</si>
  <si>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</si>
  <si>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</si>
  <si>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</si>
  <si>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</si>
  <si>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</si>
  <si>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</si>
  <si>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</si>
  <si>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</si>
  <si>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</si>
  <si>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</si>
  <si>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</si>
  <si>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</si>
  <si>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</si>
  <si>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</si>
  <si>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</si>
  <si>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</si>
  <si>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</si>
  <si>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</si>
  <si>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</si>
  <si>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</si>
  <si>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</si>
  <si>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</si>
  <si>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</si>
  <si>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</si>
  <si>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</si>
  <si>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</si>
  <si>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</si>
  <si>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</si>
  <si>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</si>
  <si>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</si>
  <si>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</si>
  <si>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</si>
  <si>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</si>
  <si>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</si>
  <si>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</si>
  <si>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</si>
  <si>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</si>
  <si>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</si>
  <si>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</si>
  <si>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</si>
  <si>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</si>
  <si>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</si>
  <si>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</si>
  <si>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</si>
  <si>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</si>
  <si>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</si>
  <si>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</si>
  <si>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</si>
  <si>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</si>
  <si>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</si>
  <si>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</si>
  <si>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</si>
  <si>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</si>
  <si>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</si>
  <si>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</si>
  <si>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</si>
  <si>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</si>
  <si>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</si>
  <si>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</si>
  <si>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</si>
  <si>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</si>
  <si>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</si>
  <si>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</si>
  <si>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</si>
  <si>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</si>
  <si>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</si>
  <si>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</si>
  <si>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</si>
  <si>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</si>
  <si>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</si>
  <si>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</si>
  <si>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</si>
  <si>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</si>
  <si>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</si>
  <si>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</si>
  <si>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</si>
  <si>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</si>
  <si>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</si>
  <si>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</si>
  <si>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</si>
  <si>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</si>
  <si>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</si>
  <si>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</si>
  <si>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</si>
  <si>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</si>
  <si>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</si>
  <si>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</si>
  <si>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</si>
  <si>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</si>
  <si>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</si>
  <si>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</si>
  <si>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</si>
  <si>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</si>
  <si>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</si>
  <si>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</si>
  <si>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</si>
  <si>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</si>
  <si>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</si>
  <si>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</si>
  <si>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</si>
  <si>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</si>
  <si>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</si>
  <si>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</si>
  <si>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</si>
  <si>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</si>
  <si>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</si>
  <si>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</si>
  <si>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</si>
  <si>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</si>
  <si>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</si>
  <si>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</si>
  <si>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</si>
  <si>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</si>
  <si>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</si>
  <si>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</si>
  <si>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</si>
  <si>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</si>
  <si>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</si>
  <si>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</si>
  <si>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</si>
  <si>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</si>
  <si>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</si>
  <si>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</si>
  <si>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</si>
  <si>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</si>
  <si>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</si>
  <si>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</si>
  <si>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</si>
  <si>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</si>
  <si>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</si>
  <si>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</si>
  <si>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</si>
  <si>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</si>
  <si>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</si>
  <si>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</si>
  <si>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</si>
  <si>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</si>
  <si>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</si>
  <si>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</si>
  <si>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</si>
  <si>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</si>
  <si>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</si>
  <si>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</si>
  <si>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</si>
  <si>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</si>
  <si>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</si>
  <si>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</si>
  <si>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</si>
  <si>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</si>
  <si>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</si>
  <si>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</si>
  <si>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</si>
  <si>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</si>
  <si>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</si>
  <si>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</si>
  <si>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</si>
  <si>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</si>
  <si>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</si>
  <si>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</si>
  <si>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</si>
  <si>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</si>
  <si>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</si>
  <si>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</si>
  <si>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</si>
  <si>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</si>
  <si>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</si>
  <si>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</si>
  <si>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</si>
  <si>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</si>
  <si>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</si>
  <si>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</si>
  <si>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</si>
  <si>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</si>
  <si>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</si>
  <si>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</si>
  <si>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</si>
  <si>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</si>
  <si>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</si>
  <si>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</si>
  <si>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</si>
  <si>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</si>
  <si>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</si>
  <si>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</si>
  <si>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</si>
  <si>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</si>
  <si>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</si>
  <si>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</si>
  <si>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</si>
  <si>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</si>
  <si>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</si>
  <si>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</si>
  <si>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</si>
  <si>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</si>
  <si>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</si>
  <si>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</si>
  <si>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</si>
  <si>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</si>
  <si>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</si>
  <si>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</si>
  <si>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</si>
  <si>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</si>
  <si>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</si>
  <si>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</si>
  <si>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</si>
  <si>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</si>
  <si>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</si>
  <si>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</si>
  <si>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</si>
  <si>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</si>
  <si>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</si>
  <si>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</si>
  <si>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</si>
  <si>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</si>
  <si>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</si>
  <si>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</si>
  <si>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</si>
  <si>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</si>
  <si>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</si>
  <si>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</si>
  <si>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</si>
  <si>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</si>
  <si>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</si>
  <si>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</si>
  <si>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</si>
  <si>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</si>
  <si>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</si>
  <si>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</si>
  <si>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</si>
  <si>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</si>
  <si>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</si>
  <si>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</si>
  <si>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</si>
  <si>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</si>
  <si>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</si>
  <si>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</si>
  <si>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</si>
  <si>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</si>
  <si>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</si>
  <si>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</si>
  <si>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</si>
  <si>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</si>
  <si>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</si>
  <si>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</si>
  <si>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</si>
  <si>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</si>
  <si>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</si>
  <si>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</si>
  <si>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</si>
  <si>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</si>
  <si>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</si>
  <si>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</si>
  <si>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</si>
  <si>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</si>
  <si>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</si>
  <si>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</si>
  <si>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</si>
  <si>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</si>
  <si>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</si>
  <si>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</si>
  <si>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</si>
  <si>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</si>
  <si>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</si>
  <si>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</si>
  <si>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</si>
  <si>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</si>
  <si>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</si>
  <si>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</si>
  <si>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</si>
  <si>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</si>
  <si>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</si>
  <si>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</si>
  <si>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</si>
  <si>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</si>
  <si>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</si>
  <si>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</si>
  <si>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</si>
  <si>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</si>
  <si>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</si>
  <si>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</si>
  <si>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</si>
  <si>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</si>
  <si>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</si>
  <si>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</si>
  <si>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</si>
  <si>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</si>
  <si>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</si>
  <si>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</si>
  <si>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</si>
  <si>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</si>
  <si>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</si>
  <si>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</si>
  <si>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</si>
  <si>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</si>
  <si>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</si>
  <si>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</si>
  <si>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</si>
  <si>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</si>
  <si>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</si>
  <si>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</si>
  <si>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</si>
  <si>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</si>
  <si>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</si>
  <si>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</si>
  <si>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</si>
  <si>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</si>
  <si>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</si>
  <si>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</si>
  <si>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</si>
  <si>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</si>
  <si>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</si>
  <si>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</si>
  <si>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</si>
  <si>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</si>
  <si>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</si>
  <si>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</si>
  <si>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</si>
  <si>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</si>
  <si>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</si>
  <si>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</si>
  <si>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</si>
  <si>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</si>
  <si>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</si>
  <si>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</si>
  <si>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</si>
  <si>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</si>
  <si>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</si>
  <si>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</si>
  <si>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</si>
  <si>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</si>
  <si>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</si>
  <si>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</si>
  <si>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</si>
  <si>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</si>
  <si>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</si>
  <si>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</si>
  <si>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</si>
  <si>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</si>
  <si>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</si>
  <si>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</si>
  <si>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</si>
  <si>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</si>
  <si>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</si>
  <si>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</si>
  <si>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</si>
  <si>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</si>
  <si>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</si>
  <si>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</si>
  <si>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</si>
  <si>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</si>
  <si>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</si>
  <si>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</si>
  <si>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</si>
  <si>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</si>
  <si>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</si>
  <si>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</si>
  <si>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</si>
  <si>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</si>
  <si>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</si>
  <si>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</si>
  <si>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</si>
  <si>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</si>
  <si>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</si>
  <si>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</si>
  <si>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</si>
  <si>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</si>
  <si>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</si>
  <si>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</si>
  <si>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</si>
  <si>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</si>
  <si>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</si>
  <si>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</si>
  <si>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</si>
  <si>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</si>
  <si>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</si>
  <si>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</si>
  <si>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</si>
  <si>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</si>
  <si>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</si>
  <si>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</si>
  <si>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</si>
  <si>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</si>
  <si>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</si>
  <si>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</si>
  <si>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</si>
  <si>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</si>
  <si>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</si>
  <si>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</si>
  <si>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</si>
  <si>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</si>
  <si>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</si>
  <si>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</si>
  <si>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</si>
  <si>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</si>
  <si>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</si>
  <si>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</si>
  <si>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</si>
  <si>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</si>
  <si>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</si>
  <si>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</si>
  <si>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</si>
  <si>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</si>
  <si>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</si>
  <si>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</si>
  <si>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</si>
  <si>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</si>
  <si>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</si>
  <si>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</si>
  <si>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</si>
  <si>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</si>
  <si>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</si>
  <si>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</si>
  <si>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</si>
  <si>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</si>
  <si>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</si>
  <si>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</si>
  <si>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</si>
  <si>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</si>
  <si>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</si>
  <si>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</si>
  <si>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</si>
  <si>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</si>
  <si>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</si>
  <si>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</si>
  <si>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</si>
  <si>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</si>
  <si>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</si>
  <si>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</si>
  <si>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</si>
  <si>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</si>
  <si>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</si>
  <si>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</si>
  <si>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</si>
  <si>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</si>
  <si>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</si>
  <si>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</si>
  <si>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</si>
  <si>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</si>
  <si>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</si>
  <si>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</si>
  <si>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</si>
  <si>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</si>
  <si>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</si>
  <si>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</si>
  <si>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</si>
  <si>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</si>
  <si>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</si>
  <si>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</si>
  <si>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</si>
  <si>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</si>
  <si>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</si>
  <si>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</si>
  <si>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</si>
  <si>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</si>
  <si>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</si>
  <si>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</si>
  <si>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</si>
  <si>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</si>
  <si>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</si>
  <si>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</si>
  <si>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</si>
  <si>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</si>
  <si>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</si>
  <si>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</si>
  <si>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</si>
  <si>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</si>
  <si>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</si>
  <si>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</si>
  <si>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</si>
  <si>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</si>
  <si>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</si>
  <si>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</si>
  <si>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</si>
  <si>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</si>
  <si>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</si>
  <si>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</si>
  <si>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</si>
  <si>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</si>
  <si>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</si>
  <si>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</si>
  <si>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</si>
  <si>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</si>
  <si>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</si>
  <si>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</si>
  <si>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</si>
  <si>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</si>
  <si>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</si>
  <si>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</si>
  <si>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</si>
  <si>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</si>
  <si>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</si>
  <si>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</si>
  <si>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</si>
  <si>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</si>
  <si>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</si>
  <si>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</si>
  <si>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</si>
  <si>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</si>
  <si>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</si>
  <si>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</si>
  <si>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</si>
  <si>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</si>
  <si>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</si>
  <si>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</si>
  <si>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</si>
  <si>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</si>
  <si>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</si>
  <si>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</si>
  <si>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</si>
  <si>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</si>
  <si>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</si>
  <si>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</si>
  <si>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</si>
  <si>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</si>
  <si>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</si>
  <si>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</si>
  <si>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</si>
  <si>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</si>
  <si>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</si>
  <si>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</si>
  <si>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</si>
  <si>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</si>
  <si>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</si>
  <si>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</si>
  <si>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</si>
  <si>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</si>
  <si>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</si>
  <si>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</si>
  <si>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</si>
  <si>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</si>
  <si>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</si>
  <si>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</si>
  <si>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</si>
  <si>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</si>
  <si>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</si>
  <si>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</si>
  <si>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</si>
  <si>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</si>
  <si>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</si>
  <si>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</si>
  <si>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</si>
  <si>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</si>
  <si>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</si>
  <si>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</si>
  <si>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</si>
  <si>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</si>
  <si>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</si>
  <si>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</si>
  <si>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</si>
  <si>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</si>
  <si>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</si>
  <si>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</si>
  <si>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</si>
  <si>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</si>
  <si>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</si>
  <si>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</si>
  <si>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</si>
  <si>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</si>
  <si>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</si>
  <si>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</si>
  <si>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</si>
  <si>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</si>
  <si>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</si>
  <si>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</si>
  <si>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</si>
  <si>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</si>
  <si>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</si>
  <si>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</si>
  <si>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</si>
  <si>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</si>
  <si>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</si>
  <si>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</si>
  <si>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</si>
  <si>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</si>
  <si>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</si>
  <si>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</si>
  <si>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</si>
  <si>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</si>
  <si>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</si>
  <si>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</si>
  <si>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</si>
  <si>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</si>
  <si>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</si>
  <si>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</si>
  <si>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</si>
  <si>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</si>
  <si>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</si>
  <si>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</si>
  <si>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</si>
  <si>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</si>
  <si>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</si>
  <si>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</si>
  <si>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</si>
  <si>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</si>
  <si>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</si>
  <si>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</si>
  <si>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</si>
  <si>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</si>
  <si>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</si>
  <si>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</si>
  <si>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</si>
  <si>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</si>
  <si>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</si>
  <si>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</si>
  <si>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</si>
  <si>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</si>
  <si>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</si>
  <si>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</si>
  <si>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</si>
  <si>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</si>
  <si>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</si>
  <si>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</si>
  <si>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</si>
  <si>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</si>
  <si>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</si>
  <si>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</si>
  <si>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</si>
  <si>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</si>
  <si>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</si>
  <si>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</si>
  <si>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</si>
  <si>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</si>
  <si>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</si>
  <si>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</si>
  <si>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</si>
  <si>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</si>
  <si>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</si>
  <si>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</si>
  <si>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</si>
  <si>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</si>
  <si>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</si>
  <si>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</si>
  <si>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</si>
  <si>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</si>
  <si>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</si>
  <si>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</si>
  <si>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</si>
  <si>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</si>
  <si>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</si>
  <si>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</si>
  <si>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</si>
  <si>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</si>
  <si>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</si>
  <si>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</si>
  <si>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</si>
  <si>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</si>
  <si>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</si>
  <si>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</si>
  <si>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</si>
  <si>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</si>
  <si>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</si>
  <si>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</si>
  <si>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</si>
  <si>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</si>
  <si>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</si>
  <si>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</si>
  <si>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</si>
  <si>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</si>
  <si>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</si>
  <si>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</si>
  <si>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</si>
  <si>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</si>
  <si>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</si>
  <si>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</si>
  <si>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</si>
  <si>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</si>
  <si>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</si>
  <si>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</si>
  <si>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</si>
  <si>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</si>
  <si>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</si>
  <si>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</si>
  <si>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</si>
  <si>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</si>
  <si>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</si>
  <si>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</si>
  <si>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</si>
  <si>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</si>
  <si>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</si>
  <si>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</si>
  <si>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</si>
  <si>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</si>
  <si>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</si>
  <si>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</si>
  <si>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</si>
  <si>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</si>
  <si>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</si>
  <si>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</si>
  <si>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</si>
  <si>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</si>
  <si>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</si>
  <si>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</si>
  <si>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</si>
  <si>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</si>
  <si>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</si>
  <si>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</si>
  <si>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</si>
  <si>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</si>
  <si>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</si>
  <si>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</si>
  <si>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</si>
  <si>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</si>
  <si>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</si>
  <si>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</si>
  <si>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</si>
  <si>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</si>
  <si>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</si>
  <si>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</si>
  <si>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</si>
  <si>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</si>
  <si>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</si>
  <si>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</si>
  <si>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</si>
  <si>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</si>
  <si>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</si>
  <si>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</si>
  <si>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</si>
  <si>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</si>
  <si>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</si>
  <si>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</si>
  <si>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</si>
  <si>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</si>
  <si>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</si>
  <si>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</si>
  <si>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</si>
  <si>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</si>
  <si>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</si>
  <si>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</si>
  <si>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</si>
  <si>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</si>
  <si>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</si>
  <si>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</si>
  <si>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</si>
  <si>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</si>
  <si>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</si>
  <si>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</si>
  <si>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</si>
  <si>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</si>
  <si>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</si>
  <si>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</si>
  <si>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</si>
  <si>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</si>
  <si>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</si>
  <si>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</si>
  <si>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</si>
  <si>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</si>
  <si>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</si>
  <si>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</si>
  <si>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</si>
  <si>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</si>
  <si>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</si>
  <si>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</si>
  <si>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</si>
  <si>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</si>
  <si>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</si>
  <si>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</si>
  <si>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</si>
  <si>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</si>
  <si>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</si>
  <si>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</si>
  <si>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</si>
  <si>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</si>
  <si>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</si>
  <si>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</si>
  <si>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</si>
  <si>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</si>
  <si>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</si>
  <si>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</si>
  <si>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</si>
  <si>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</si>
  <si>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</si>
  <si>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</si>
  <si>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</si>
  <si>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</si>
  <si>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</si>
  <si>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</si>
  <si>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</si>
  <si>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</si>
  <si>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</si>
  <si>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</si>
  <si>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</si>
  <si>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</si>
  <si>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</si>
  <si>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</si>
  <si>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</si>
  <si>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</si>
  <si>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</si>
  <si>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</si>
  <si>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</si>
  <si>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</si>
  <si>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</si>
  <si>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</si>
  <si>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</si>
  <si>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</si>
  <si>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</si>
  <si>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</si>
  <si>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</si>
  <si>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</si>
  <si>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</si>
  <si>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</si>
  <si>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</si>
  <si>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</si>
  <si>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</si>
  <si>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</si>
  <si>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</si>
  <si>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</si>
  <si>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</si>
  <si>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</si>
  <si>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</si>
  <si>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</si>
  <si>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</si>
  <si>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</si>
  <si>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</si>
  <si>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</si>
  <si>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</si>
  <si>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</si>
  <si>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</si>
  <si>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</si>
  <si>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</si>
  <si>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</si>
  <si>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</si>
  <si>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</si>
  <si>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</si>
  <si>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</si>
  <si>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</si>
  <si>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</si>
  <si>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</si>
  <si>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</si>
  <si>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</si>
  <si>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</si>
  <si>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</si>
  <si>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</si>
  <si>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</si>
  <si>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</si>
  <si>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</si>
  <si>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</si>
  <si>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</si>
  <si>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</si>
  <si>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</si>
  <si>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</si>
  <si>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</si>
  <si>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</si>
  <si>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</si>
  <si>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</si>
  <si>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</si>
  <si>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</si>
  <si>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</si>
  <si>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</si>
  <si>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</si>
  <si>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</si>
  <si>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</si>
  <si>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</si>
  <si>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</si>
  <si>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</si>
  <si>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</si>
  <si>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</si>
  <si>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</si>
  <si>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</si>
  <si>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</si>
  <si>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</si>
  <si>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</si>
  <si>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</si>
  <si>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</si>
  <si>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</si>
  <si>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</si>
  <si>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</si>
  <si>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</si>
  <si>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</si>
  <si>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</si>
  <si>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</si>
  <si>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</si>
  <si>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</si>
  <si>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</si>
  <si>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</si>
  <si>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</si>
  <si>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</si>
  <si>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</si>
  <si>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</si>
  <si>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</si>
  <si>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</si>
  <si>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</si>
  <si>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</si>
  <si>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</si>
  <si>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</si>
  <si>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</si>
  <si>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</si>
  <si>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</si>
  <si>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</si>
  <si>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</si>
  <si>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</si>
  <si>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</si>
  <si>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</si>
  <si>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</si>
  <si>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</si>
  <si>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</si>
  <si>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</si>
  <si>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</si>
  <si>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</si>
  <si>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</si>
  <si>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</si>
  <si>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</si>
  <si>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</si>
  <si>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</si>
  <si>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</si>
  <si>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</si>
  <si>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</si>
  <si>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</si>
  <si>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</si>
  <si>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</si>
  <si>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</si>
  <si>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</si>
  <si>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</si>
  <si>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</si>
  <si>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</si>
  <si>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</si>
  <si>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</si>
  <si>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</si>
  <si>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</si>
  <si>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</si>
  <si>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</si>
  <si>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</si>
  <si>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</si>
  <si>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</si>
  <si>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</si>
  <si>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</si>
  <si>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</si>
  <si>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</si>
  <si>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</si>
  <si>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</si>
  <si>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</si>
  <si>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</si>
  <si>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</si>
  <si>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</si>
  <si>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</si>
  <si>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</si>
  <si>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</si>
  <si>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</si>
  <si>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</si>
  <si>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</si>
  <si>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</si>
  <si>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</si>
  <si>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</si>
  <si>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</si>
  <si>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</si>
  <si>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</si>
  <si>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</si>
  <si>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</si>
  <si>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</si>
  <si>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</si>
  <si>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</si>
  <si>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</si>
  <si>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</si>
  <si>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</si>
  <si>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</si>
  <si>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</si>
  <si>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</si>
  <si>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</si>
  <si>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</si>
  <si>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</si>
  <si>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</si>
  <si>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</si>
  <si>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</si>
  <si>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</si>
  <si>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</si>
  <si>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</si>
  <si>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</si>
  <si>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</si>
  <si>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</si>
  <si>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</si>
  <si>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</si>
  <si>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</si>
  <si>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</si>
  <si>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</si>
  <si>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</si>
  <si>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</si>
  <si>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</si>
  <si>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</si>
  <si>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</si>
  <si>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</si>
  <si>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</si>
  <si>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</si>
  <si>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</si>
  <si>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</si>
  <si>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</si>
  <si>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</si>
  <si>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</si>
  <si>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</si>
  <si>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</si>
  <si>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</si>
  <si>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</si>
  <si>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</si>
  <si>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</si>
  <si>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</si>
  <si>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</si>
  <si>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</si>
  <si>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</si>
  <si>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</si>
  <si>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</si>
  <si>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</si>
  <si>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</si>
  <si>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</si>
  <si>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</si>
  <si>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</si>
  <si>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</si>
  <si>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</si>
  <si>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</si>
  <si>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</si>
  <si>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</si>
  <si>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</si>
  <si>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</si>
  <si>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</si>
  <si>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</si>
  <si>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</si>
  <si>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</si>
  <si>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</si>
  <si>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</si>
  <si>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</si>
  <si>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</si>
  <si>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</si>
  <si>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</si>
  <si>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</si>
  <si>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</si>
  <si>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</si>
  <si>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</si>
  <si>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</si>
  <si>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</si>
  <si>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</si>
  <si>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</si>
  <si>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</si>
  <si>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</si>
  <si>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</si>
  <si>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</si>
  <si>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</si>
  <si>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</si>
  <si>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</si>
  <si>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</si>
  <si>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</si>
  <si>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</si>
  <si>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</si>
  <si>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</si>
  <si>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</si>
  <si>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</si>
  <si>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</si>
  <si>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</si>
  <si>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</si>
  <si>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</si>
  <si>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</si>
  <si>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</si>
  <si>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</si>
  <si>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</si>
  <si>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</si>
  <si>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</si>
  <si>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</si>
  <si>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</si>
  <si>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</si>
  <si>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</si>
  <si>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</si>
  <si>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</si>
  <si>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</si>
  <si>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</si>
  <si>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</si>
  <si>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</si>
  <si>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</si>
  <si>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</si>
  <si>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</si>
  <si>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</si>
  <si>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</si>
  <si>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</si>
  <si>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</si>
  <si>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</si>
  <si>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</si>
  <si>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</si>
  <si>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</si>
  <si>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</si>
  <si>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</si>
  <si>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</si>
  <si>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</si>
  <si>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</si>
  <si>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</si>
  <si>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</si>
  <si>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</si>
  <si>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</si>
  <si>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</si>
  <si>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</si>
  <si>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</si>
  <si>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</si>
  <si>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</si>
  <si>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</si>
  <si>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</si>
  <si>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</si>
  <si>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</si>
  <si>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</si>
  <si>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</si>
  <si>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</si>
  <si>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</si>
  <si>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</si>
  <si>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</si>
  <si>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</si>
  <si>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</si>
  <si>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</si>
  <si>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</si>
  <si>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</si>
  <si>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</si>
  <si>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</si>
  <si>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</si>
  <si>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</si>
  <si>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</si>
  <si>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</si>
  <si>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</si>
  <si>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</si>
  <si>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</si>
  <si>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</si>
  <si>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</si>
  <si>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</si>
  <si>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</si>
  <si>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</si>
  <si>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</si>
  <si>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</si>
  <si>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</si>
  <si>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</si>
  <si>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</si>
  <si>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</si>
  <si>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</si>
  <si>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</si>
  <si>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</si>
  <si>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</si>
  <si>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</si>
  <si>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</si>
  <si>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</si>
  <si>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</si>
  <si>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</si>
  <si>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</si>
  <si>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</si>
  <si>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</si>
  <si>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</si>
  <si>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</si>
  <si>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</si>
  <si>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</si>
  <si>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</si>
  <si>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</si>
  <si>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</si>
  <si>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</si>
  <si>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</si>
  <si>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</si>
  <si>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</si>
  <si>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</si>
  <si>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</si>
  <si>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</si>
  <si>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</si>
  <si>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</si>
  <si>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</si>
  <si>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</si>
  <si>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</si>
  <si>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</si>
  <si>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</si>
  <si>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</si>
  <si>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</si>
  <si>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</si>
  <si>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</si>
  <si>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</si>
  <si>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</si>
  <si>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</si>
  <si>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</si>
  <si>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</si>
  <si>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</si>
  <si>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</si>
  <si>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</si>
  <si>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</si>
  <si>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</si>
  <si>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</si>
  <si>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</si>
  <si>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</si>
  <si>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</si>
  <si>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</si>
  <si>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</si>
  <si>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</si>
  <si>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</si>
  <si>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</si>
  <si>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</si>
  <si>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</si>
  <si>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</si>
  <si>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</si>
  <si>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</si>
  <si>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</si>
  <si>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</si>
  <si>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</si>
  <si>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</si>
  <si>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</si>
  <si>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</si>
  <si>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</si>
  <si>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</si>
  <si>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</si>
  <si>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</si>
  <si>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</si>
  <si>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</si>
  <si>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</si>
  <si>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</si>
  <si>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</si>
  <si>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</si>
  <si>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</si>
  <si>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</si>
  <si>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</si>
  <si>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</si>
  <si>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</si>
  <si>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</si>
  <si>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</si>
  <si>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</si>
  <si>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</si>
  <si>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</si>
  <si>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</si>
  <si>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</si>
  <si>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</si>
  <si>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</si>
  <si>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</si>
  <si>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</si>
  <si>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</si>
  <si>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</si>
  <si>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</si>
  <si>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</si>
  <si>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</si>
  <si>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</si>
  <si>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</si>
  <si>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</si>
  <si>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</si>
  <si>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</si>
  <si>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</si>
  <si>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</si>
  <si>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</si>
  <si>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</si>
  <si>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</si>
  <si>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</si>
  <si>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</si>
  <si>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</si>
  <si>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</si>
  <si>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</si>
  <si>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</si>
  <si>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</si>
  <si>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</si>
  <si>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</si>
  <si>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</si>
  <si>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</si>
  <si>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</si>
  <si>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</si>
  <si>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</si>
  <si>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</si>
  <si>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</si>
  <si>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</si>
  <si>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</si>
  <si>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</si>
  <si>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</si>
  <si>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</si>
  <si>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</si>
  <si>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</si>
  <si>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</si>
  <si>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</si>
  <si>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</si>
  <si>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</si>
  <si>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</si>
  <si>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</si>
  <si>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</si>
  <si>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</si>
  <si>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</si>
  <si>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</si>
  <si>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</si>
  <si>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</si>
  <si>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</si>
  <si>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</si>
  <si>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</si>
  <si>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</si>
  <si>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</si>
  <si>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</si>
  <si>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</si>
  <si>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</si>
  <si>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</si>
  <si>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</si>
  <si>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</si>
  <si>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</si>
  <si>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</si>
  <si>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</si>
  <si>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</si>
  <si>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</si>
  <si>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</si>
  <si>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</si>
  <si>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</si>
  <si>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</si>
  <si>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</si>
  <si>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</si>
  <si>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</si>
  <si>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</si>
  <si>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</si>
  <si>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</si>
  <si>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</si>
  <si>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</si>
  <si>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</si>
  <si>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</si>
  <si>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</si>
  <si>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</si>
  <si>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</si>
  <si>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</si>
  <si>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</si>
  <si>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</si>
  <si>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</si>
  <si>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</si>
  <si>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</si>
  <si>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</si>
  <si>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</si>
  <si>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</si>
  <si>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</si>
  <si>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</si>
  <si>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</si>
  <si>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</si>
  <si>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</si>
  <si>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</si>
  <si>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</si>
  <si>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</si>
  <si>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</si>
  <si>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</si>
  <si>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</si>
  <si>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</si>
  <si>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</si>
  <si>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</si>
  <si>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</si>
  <si>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</si>
  <si>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</si>
  <si>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</si>
  <si>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</si>
  <si>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</si>
  <si>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</si>
  <si>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</si>
  <si>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</si>
  <si>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</si>
  <si>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</si>
  <si>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</si>
  <si>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</si>
  <si>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</si>
  <si>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</si>
  <si>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</si>
  <si>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</si>
  <si>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</si>
  <si>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</si>
  <si>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</si>
  <si>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</si>
  <si>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</si>
  <si>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</si>
  <si>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</si>
  <si>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</si>
  <si>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</si>
  <si>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</si>
  <si>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</si>
  <si>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</si>
  <si>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</si>
  <si>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</si>
  <si>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</si>
  <si>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</si>
  <si>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</si>
  <si>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</si>
  <si>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</si>
  <si>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</si>
  <si>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</si>
  <si>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</si>
  <si>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</si>
  <si>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</si>
  <si>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</si>
  <si>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</si>
  <si>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</si>
  <si>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</si>
  <si>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</si>
  <si>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</si>
  <si>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</si>
  <si>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</si>
  <si>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</si>
  <si>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</si>
  <si>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</si>
  <si>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</si>
  <si>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</si>
  <si>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</si>
  <si>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</si>
  <si>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</si>
  <si>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</si>
  <si>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</si>
  <si>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</si>
  <si>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</si>
  <si>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</si>
  <si>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</si>
  <si>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</si>
  <si>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</si>
  <si>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</si>
  <si>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</si>
  <si>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</si>
  <si>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</si>
  <si>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</si>
  <si>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</si>
  <si>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</si>
  <si>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</si>
  <si>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</si>
  <si>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</si>
  <si>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</si>
  <si>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</si>
  <si>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</si>
  <si>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</si>
  <si>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</si>
  <si>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</si>
  <si>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</si>
  <si>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</si>
  <si>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</si>
  <si>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</si>
  <si>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</si>
  <si>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</si>
  <si>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</si>
  <si>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</si>
  <si>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</si>
  <si>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</si>
  <si>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</si>
  <si>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</si>
  <si>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</si>
  <si>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</si>
  <si>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</si>
  <si>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</si>
  <si>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</si>
  <si>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</si>
  <si>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</si>
  <si>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</si>
  <si>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</si>
  <si>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</si>
  <si>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</si>
  <si>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</si>
  <si>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</si>
  <si>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</si>
  <si>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</si>
  <si>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</si>
  <si>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</si>
  <si>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</si>
  <si>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</si>
  <si>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</si>
  <si>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</si>
  <si>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</si>
  <si>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</si>
  <si>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</si>
  <si>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</si>
  <si>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</si>
  <si>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</si>
  <si>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</si>
  <si>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</si>
  <si>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</si>
  <si>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</si>
  <si>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</si>
  <si>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</si>
  <si>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</si>
  <si>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</si>
  <si>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</si>
  <si>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</si>
  <si>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</si>
  <si>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</si>
  <si>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</si>
  <si>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</si>
  <si>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</si>
  <si>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</si>
  <si>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</si>
  <si>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</si>
  <si>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</si>
  <si>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</si>
  <si>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</si>
  <si>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</si>
  <si>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</si>
  <si>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</si>
  <si>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</si>
  <si>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</si>
  <si>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</si>
  <si>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</si>
  <si>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</si>
  <si>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</si>
  <si>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</si>
  <si>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</si>
  <si>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</si>
  <si>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</si>
  <si>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</si>
  <si>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</si>
  <si>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</si>
  <si>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</si>
  <si>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</si>
  <si>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</si>
  <si>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</si>
  <si>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</si>
  <si>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</si>
  <si>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</si>
  <si>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</si>
  <si>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</si>
  <si>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</si>
  <si>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</si>
  <si>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</si>
  <si>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</si>
  <si>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</si>
  <si>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</si>
  <si>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</si>
  <si>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</si>
  <si>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</si>
  <si>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</si>
  <si>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</si>
  <si>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</si>
  <si>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</si>
  <si>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</si>
  <si>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</si>
  <si>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</si>
  <si>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</si>
  <si>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</si>
  <si>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</si>
  <si>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</si>
  <si>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</si>
  <si>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</si>
  <si>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</si>
  <si>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</si>
  <si>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</si>
  <si>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</si>
  <si>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</si>
  <si>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</si>
  <si>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</si>
  <si>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</si>
  <si>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</si>
  <si>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</si>
  <si>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</si>
  <si>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</si>
  <si>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</si>
  <si>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</si>
  <si>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</si>
  <si>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</si>
  <si>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</si>
  <si>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</si>
  <si>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</si>
  <si>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</si>
  <si>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</si>
  <si>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</si>
  <si>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</si>
  <si>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</si>
  <si>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</si>
  <si>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</si>
  <si>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</si>
  <si>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</si>
  <si>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</si>
  <si>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</si>
  <si>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</si>
  <si>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</si>
  <si>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</si>
  <si>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</si>
  <si>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</si>
  <si>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</si>
  <si>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</si>
  <si>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</si>
  <si>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</si>
  <si>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</si>
  <si>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</si>
  <si>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</si>
  <si>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</si>
  <si>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</si>
  <si>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</si>
  <si>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</si>
  <si>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</si>
  <si>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</si>
  <si>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</si>
  <si>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</si>
  <si>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</si>
  <si>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</si>
  <si>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</si>
  <si>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</si>
  <si>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</si>
  <si>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</si>
  <si>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</si>
  <si>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</si>
  <si>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</si>
  <si>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</si>
  <si>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</si>
  <si>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</si>
  <si>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</si>
  <si>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</si>
  <si>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</si>
  <si>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</si>
  <si>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</si>
  <si>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</si>
  <si>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</si>
  <si>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</si>
  <si>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</si>
  <si>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</si>
  <si>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</si>
  <si>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</si>
  <si>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</si>
  <si>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</si>
  <si>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</si>
  <si>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</si>
  <si>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</si>
  <si>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</si>
  <si>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</si>
  <si>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</si>
  <si>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</si>
  <si>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</si>
  <si>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</si>
  <si>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</si>
  <si>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</si>
  <si>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</si>
  <si>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</si>
  <si>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</si>
  <si>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</si>
  <si>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</si>
  <si>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</si>
  <si>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</si>
  <si>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</si>
  <si>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</si>
  <si>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</si>
  <si>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</si>
  <si>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</si>
  <si>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</si>
  <si>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</si>
  <si>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</si>
  <si>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</si>
  <si>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</si>
  <si>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</si>
  <si>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</si>
  <si>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</si>
  <si>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</si>
  <si>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</si>
  <si>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</si>
  <si>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</si>
  <si>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</si>
  <si>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</si>
  <si>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</si>
  <si>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</si>
  <si>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</si>
  <si>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</si>
  <si>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</si>
  <si>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</si>
  <si>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</si>
  <si>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</si>
  <si>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</si>
  <si>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</si>
  <si>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</si>
  <si>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</si>
  <si>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</si>
  <si>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</si>
  <si>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</si>
  <si>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</si>
  <si>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</si>
  <si>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</si>
  <si>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</si>
  <si>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</si>
  <si>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</si>
  <si>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</si>
  <si>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</si>
  <si>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</si>
  <si>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</si>
  <si>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</si>
  <si>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</si>
  <si>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</si>
  <si>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</si>
  <si>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</si>
  <si>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</si>
  <si>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</si>
  <si>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</si>
  <si>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</si>
  <si>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</si>
  <si>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</si>
  <si>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</si>
  <si>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</si>
  <si>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</si>
  <si>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</si>
  <si>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</si>
  <si>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</si>
  <si>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</si>
  <si>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</si>
  <si>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</si>
  <si>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</si>
  <si>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</si>
  <si>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</si>
  <si>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</si>
  <si>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</si>
  <si>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</si>
  <si>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</si>
  <si>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</si>
  <si>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</si>
  <si>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</si>
  <si>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</si>
  <si>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</si>
  <si>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</si>
  <si>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</si>
  <si>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</si>
  <si>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</si>
  <si>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</si>
  <si>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</si>
  <si>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</si>
  <si>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</si>
  <si>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</si>
  <si>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</si>
  <si>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</si>
  <si>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</si>
  <si>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</si>
  <si>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</si>
  <si>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</si>
  <si>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</si>
  <si>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</si>
  <si>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</si>
  <si>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</si>
  <si>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</si>
  <si>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</si>
  <si>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</si>
  <si>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</si>
  <si>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</si>
  <si>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</si>
  <si>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</si>
  <si>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</si>
  <si>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</si>
  <si>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</si>
  <si>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</si>
  <si>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</si>
  <si>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</si>
  <si>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</si>
  <si>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</si>
  <si>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</si>
  <si>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</si>
  <si>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</si>
  <si>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</si>
  <si>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</si>
  <si>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</si>
  <si>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</si>
  <si>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</si>
  <si>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</si>
  <si>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</si>
  <si>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</si>
  <si>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</si>
  <si>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</si>
  <si>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</si>
  <si>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</si>
  <si>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</si>
  <si>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</si>
  <si>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</si>
  <si>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</si>
  <si>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</si>
  <si>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</si>
  <si>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</si>
  <si>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</si>
  <si>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</si>
  <si>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</si>
  <si>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</si>
  <si>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</si>
  <si>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</si>
  <si>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</si>
  <si>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</si>
  <si>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</si>
  <si>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</si>
  <si>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</si>
  <si>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</si>
  <si>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</si>
  <si>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</si>
  <si>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</si>
  <si>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</si>
  <si>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</si>
  <si>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</si>
  <si>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</si>
  <si>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</si>
  <si>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</si>
  <si>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</si>
  <si>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</si>
  <si>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</si>
  <si>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</si>
  <si>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</si>
  <si>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</si>
  <si>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</si>
  <si>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</si>
  <si>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</si>
  <si>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</si>
  <si>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</si>
  <si>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</si>
  <si>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</si>
  <si>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</si>
  <si>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</si>
  <si>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</si>
  <si>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</si>
  <si>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</si>
  <si>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</si>
  <si>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</si>
  <si>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</si>
  <si>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</si>
  <si>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</si>
  <si>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</si>
  <si>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</si>
  <si>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</si>
  <si>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</si>
  <si>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</si>
  <si>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</si>
  <si>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</si>
  <si>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</si>
  <si>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</si>
  <si>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</si>
  <si>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</si>
  <si>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</si>
  <si>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</si>
  <si>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</si>
  <si>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</si>
  <si>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</si>
  <si>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</si>
  <si>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</si>
  <si>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</si>
  <si>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</si>
  <si>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</si>
  <si>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</si>
  <si>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</si>
  <si>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</si>
  <si>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</si>
  <si>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</si>
  <si>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</si>
  <si>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</si>
  <si>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</si>
  <si>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</si>
  <si>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</si>
  <si>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</si>
  <si>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</si>
  <si>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</si>
  <si>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</si>
  <si>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</si>
  <si>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</si>
  <si>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</si>
  <si>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</si>
  <si>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</si>
  <si>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</si>
  <si>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</si>
  <si>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</si>
  <si>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</si>
  <si>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</si>
  <si>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</si>
  <si>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</si>
  <si>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</si>
  <si>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</si>
  <si>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</si>
  <si>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</si>
  <si>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</si>
  <si>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</si>
  <si>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</si>
  <si>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</si>
  <si>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</si>
  <si>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</si>
  <si>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</si>
  <si>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</si>
  <si>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</si>
  <si>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</si>
  <si>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</si>
  <si>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</si>
  <si>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</si>
  <si>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</si>
  <si>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</si>
  <si>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</si>
  <si>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</si>
  <si>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</si>
  <si>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</si>
  <si>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</si>
  <si>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</si>
  <si>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</si>
  <si>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</si>
  <si>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</si>
  <si>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</si>
  <si>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</si>
  <si>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</si>
  <si>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</si>
  <si>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</si>
  <si>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</si>
  <si>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</si>
  <si>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</si>
  <si>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</si>
  <si>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</si>
  <si>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</si>
  <si>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</si>
  <si>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</si>
  <si>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</si>
  <si>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</si>
  <si>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</si>
  <si>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</si>
  <si>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</si>
  <si>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</si>
  <si>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</si>
  <si>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</si>
  <si>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</si>
  <si>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</si>
  <si>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</si>
  <si>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</si>
  <si>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</si>
  <si>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</si>
  <si>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</si>
  <si>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</si>
  <si>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</si>
  <si>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</si>
  <si>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</si>
  <si>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</si>
  <si>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</si>
  <si>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</si>
  <si>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</si>
  <si>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</si>
  <si>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</si>
  <si>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</si>
  <si>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</si>
  <si>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</si>
  <si>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</si>
  <si>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</si>
  <si>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</si>
  <si>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</si>
  <si>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</si>
  <si>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</si>
  <si>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</si>
  <si>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</si>
  <si>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</si>
  <si>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</si>
  <si>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</si>
  <si>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</si>
  <si>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</si>
  <si>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</si>
  <si>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</si>
  <si>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</si>
  <si>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</si>
  <si>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</si>
  <si>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</si>
  <si>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</si>
  <si>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</si>
  <si>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</si>
  <si>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</si>
  <si>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</si>
  <si>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</si>
  <si>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</si>
  <si>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</si>
  <si>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</si>
  <si>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</si>
  <si>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</si>
  <si>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</si>
  <si>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</si>
  <si>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</si>
  <si>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</si>
  <si>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</si>
  <si>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</si>
  <si>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</si>
  <si>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</si>
  <si>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</si>
  <si>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</si>
  <si>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</si>
  <si>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</si>
  <si>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</si>
  <si>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</si>
  <si>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</si>
  <si>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</si>
  <si>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</si>
  <si>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</si>
  <si>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</si>
  <si>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</si>
  <si>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</si>
  <si>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</si>
  <si>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</si>
  <si>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</si>
  <si>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</si>
  <si>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</si>
  <si>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</si>
  <si>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</si>
  <si>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</si>
  <si>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</si>
  <si>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</si>
  <si>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</si>
  <si>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</si>
  <si>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</si>
  <si>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</si>
  <si>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</si>
  <si>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</si>
  <si>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</si>
  <si>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</si>
  <si>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</si>
  <si>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</si>
  <si>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</si>
  <si>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</si>
  <si>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</si>
  <si>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</si>
  <si>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</si>
  <si>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</si>
  <si>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</si>
  <si>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</si>
  <si>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</si>
  <si>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</si>
  <si>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</si>
  <si>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</si>
  <si>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</si>
  <si>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</si>
  <si>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</si>
  <si>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</si>
  <si>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</si>
  <si>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</si>
  <si>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</si>
  <si>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</si>
  <si>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</si>
  <si>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</si>
  <si>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</si>
  <si>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</si>
  <si>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</si>
  <si>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</si>
  <si>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</si>
  <si>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</si>
  <si>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</si>
  <si>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</si>
  <si>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</si>
  <si>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</si>
  <si>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</si>
  <si>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</si>
  <si>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</si>
  <si>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</si>
  <si>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</si>
  <si>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</si>
  <si>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</si>
  <si>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</si>
  <si>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</si>
  <si>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</si>
  <si>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</si>
  <si>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</si>
  <si>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</si>
  <si>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</si>
  <si>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</si>
  <si>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</si>
  <si>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</si>
  <si>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</si>
  <si>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</si>
  <si>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</si>
  <si>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</si>
  <si>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</si>
  <si>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</si>
  <si>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</si>
  <si>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</si>
  <si>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</si>
  <si>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</si>
  <si>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</si>
  <si>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</si>
  <si>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</si>
  <si>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</si>
  <si>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</si>
  <si>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</si>
  <si>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</si>
  <si>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</si>
  <si>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</si>
  <si>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</si>
  <si>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</si>
  <si>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</si>
  <si>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</si>
  <si>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</si>
  <si>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</si>
  <si>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</si>
  <si>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</si>
  <si>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</si>
  <si>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</si>
  <si>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</si>
  <si>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</si>
  <si>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</si>
  <si>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</si>
  <si>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</si>
  <si>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</si>
  <si>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</si>
  <si>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</si>
  <si>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</si>
  <si>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</si>
  <si>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</si>
  <si>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</si>
  <si>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</si>
  <si>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</si>
  <si>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</si>
  <si>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</si>
  <si>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</si>
  <si>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</si>
  <si>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</si>
  <si>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</si>
  <si>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</si>
  <si>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</si>
  <si>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</si>
  <si>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</si>
  <si>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</si>
  <si>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</si>
  <si>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</si>
  <si>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</si>
  <si>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</si>
  <si>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</si>
  <si>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</si>
  <si>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</si>
  <si>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</si>
  <si>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</si>
  <si>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</si>
  <si>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</si>
  <si>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</si>
  <si>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</si>
  <si>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</si>
  <si>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</si>
  <si>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</si>
  <si>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</si>
  <si>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</si>
  <si>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</si>
  <si>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</si>
  <si>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</si>
  <si>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</si>
  <si>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</si>
  <si>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</si>
  <si>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</si>
  <si>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</si>
  <si>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</si>
  <si>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</si>
  <si>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</si>
  <si>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</si>
  <si>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</si>
  <si>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</si>
  <si>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</si>
  <si>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</si>
  <si>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</si>
  <si>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</si>
  <si>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</si>
  <si>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</si>
  <si>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</si>
  <si>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</si>
  <si>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</si>
  <si>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</si>
  <si>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</si>
  <si>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</si>
  <si>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</si>
  <si>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</si>
  <si>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</si>
  <si>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</si>
  <si>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</si>
  <si>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</si>
  <si>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</si>
  <si>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</si>
  <si>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</si>
  <si>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</si>
  <si>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</si>
  <si>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</si>
  <si>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</si>
  <si>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</si>
  <si>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</si>
  <si>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</si>
  <si>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</si>
  <si>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</si>
  <si>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</si>
  <si>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</si>
  <si>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</si>
  <si>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</si>
  <si>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</si>
  <si>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</si>
  <si>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</si>
  <si>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</si>
  <si>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</si>
  <si>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</si>
  <si>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</si>
  <si>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</si>
  <si>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</si>
  <si>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</si>
  <si>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</si>
  <si>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</si>
  <si>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</si>
  <si>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</si>
  <si>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</si>
  <si>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</si>
  <si>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</si>
  <si>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</si>
  <si>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</si>
  <si>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</si>
  <si>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</si>
  <si>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</si>
  <si>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</si>
  <si>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</si>
  <si>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</si>
  <si>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</si>
  <si>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</si>
  <si>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</si>
  <si>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</si>
  <si>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</si>
  <si>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</si>
  <si>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</si>
  <si>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</si>
  <si>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</si>
  <si>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</si>
  <si>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</si>
  <si>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</si>
  <si>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</si>
  <si>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</si>
  <si>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</si>
  <si>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</si>
  <si>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</si>
  <si>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</si>
  <si>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</si>
  <si>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</si>
  <si>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</si>
  <si>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</si>
  <si>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</si>
  <si>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</si>
  <si>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</si>
  <si>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</si>
  <si>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</si>
  <si>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</si>
  <si>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</si>
  <si>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</si>
  <si>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</si>
  <si>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</si>
  <si>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</si>
  <si>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</si>
  <si>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</si>
  <si>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</si>
  <si>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</si>
  <si>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</si>
  <si>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</si>
  <si>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</si>
  <si>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</si>
  <si>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</si>
  <si>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</si>
  <si>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</si>
  <si>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</si>
  <si>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</si>
  <si>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</si>
  <si>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</si>
  <si>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</si>
  <si>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</si>
  <si>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</si>
  <si>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</si>
  <si>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</si>
  <si>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</si>
  <si>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</si>
  <si>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</si>
  <si>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</si>
  <si>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</si>
  <si>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</si>
  <si>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</si>
  <si>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</si>
  <si>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</si>
  <si>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</si>
  <si>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</si>
  <si>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</si>
  <si>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</si>
  <si>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</si>
  <si>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</si>
  <si>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</si>
  <si>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</si>
  <si>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</si>
  <si>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</si>
  <si>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</si>
  <si>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</si>
  <si>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</si>
  <si>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</si>
  <si>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</si>
  <si>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</si>
  <si>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</si>
  <si>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</si>
  <si>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</si>
  <si>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</si>
  <si>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</si>
  <si>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</si>
  <si>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</si>
  <si>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</si>
  <si>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</si>
  <si>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</si>
  <si>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</si>
  <si>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</si>
  <si>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</si>
  <si>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</si>
  <si>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</si>
  <si>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</si>
  <si>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</si>
  <si>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</si>
  <si>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</si>
  <si>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</si>
  <si>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</si>
  <si>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</si>
  <si>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</si>
  <si>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</si>
  <si>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</si>
  <si>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</si>
  <si>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</si>
  <si>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</si>
  <si>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</si>
  <si>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</si>
  <si>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</si>
  <si>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</si>
  <si>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</si>
  <si>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</si>
  <si>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</si>
  <si>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</si>
  <si>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</si>
  <si>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</si>
  <si>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</si>
  <si>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</si>
  <si>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</si>
  <si>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</si>
  <si>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</si>
  <si>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</si>
  <si>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</si>
  <si>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</si>
  <si>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</si>
  <si>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</si>
  <si>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</si>
  <si>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</si>
  <si>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</si>
  <si>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</si>
  <si>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</si>
  <si>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</si>
  <si>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</si>
  <si>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</si>
  <si>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</si>
  <si>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</si>
  <si>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</si>
  <si>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</si>
  <si>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</si>
  <si>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</si>
  <si>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</si>
  <si>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</si>
  <si>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</si>
  <si>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</si>
  <si>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</si>
  <si>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</si>
  <si>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</si>
  <si>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</si>
  <si>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</si>
  <si>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</si>
  <si>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</si>
  <si>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</si>
  <si>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</si>
  <si>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</si>
  <si>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</si>
  <si>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</si>
  <si>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</si>
  <si>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</si>
  <si>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</si>
  <si>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</si>
  <si>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</si>
  <si>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</si>
  <si>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</si>
  <si>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</si>
  <si>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</si>
  <si>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</si>
  <si>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</si>
  <si>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</si>
  <si>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</si>
  <si>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</si>
  <si>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</si>
  <si>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</si>
  <si>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</si>
  <si>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</si>
  <si>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</si>
  <si>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</si>
  <si>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</si>
  <si>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</si>
  <si>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</si>
  <si>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</si>
  <si>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</si>
  <si>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</si>
  <si>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</si>
  <si>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</si>
  <si>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</si>
  <si>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</si>
  <si>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</si>
  <si>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</si>
  <si>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</si>
  <si>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</si>
  <si>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</si>
  <si>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</si>
  <si>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</si>
  <si>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</si>
  <si>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</si>
  <si>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</si>
  <si>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</si>
  <si>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</si>
  <si>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</si>
  <si>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</si>
  <si>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</si>
  <si>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</si>
  <si>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</si>
  <si>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</si>
  <si>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</si>
  <si>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</si>
  <si>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</si>
  <si>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</si>
  <si>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</si>
  <si>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</si>
  <si>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</si>
  <si>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</si>
  <si>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</si>
  <si>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</si>
  <si>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</si>
  <si>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</si>
  <si>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</si>
  <si>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</si>
  <si>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</si>
  <si>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</si>
  <si>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</si>
  <si>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</si>
  <si>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</si>
  <si>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</si>
  <si>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</si>
  <si>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</si>
  <si>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</si>
  <si>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</si>
  <si>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</si>
  <si>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</si>
  <si>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</si>
  <si>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</si>
  <si>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</si>
  <si>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</si>
  <si>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</si>
  <si>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</si>
  <si>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</si>
  <si>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</si>
  <si>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</si>
  <si>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</si>
  <si>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</si>
  <si>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</si>
  <si>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</si>
  <si>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</si>
  <si>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</si>
  <si>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</si>
  <si>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</si>
  <si>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</si>
  <si>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</si>
  <si>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</si>
  <si>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</si>
  <si>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</si>
  <si>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</si>
  <si>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</si>
  <si>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</si>
  <si>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</si>
  <si>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</si>
  <si>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</si>
  <si>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</si>
  <si>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</si>
  <si>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</si>
  <si>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</si>
  <si>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</si>
  <si>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</si>
  <si>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</si>
  <si>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</si>
  <si>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</si>
  <si>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</si>
  <si>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</si>
  <si>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</si>
  <si>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</si>
  <si>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</si>
  <si>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</si>
  <si>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</si>
  <si>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</si>
  <si>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</si>
  <si>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</si>
  <si>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</si>
  <si>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</si>
  <si>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</si>
  <si>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</si>
  <si>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</si>
  <si>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</si>
  <si>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</si>
  <si>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</si>
  <si>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</si>
  <si>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</si>
  <si>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</si>
  <si>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</si>
  <si>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</si>
  <si>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</si>
  <si>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</si>
  <si>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</si>
  <si>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</si>
  <si>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</si>
  <si>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</si>
  <si>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</si>
  <si>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</si>
  <si>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</si>
  <si>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</si>
  <si>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</si>
  <si>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</si>
  <si>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</si>
  <si>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</si>
  <si>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</si>
  <si>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</si>
  <si>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</si>
  <si>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</si>
  <si>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</si>
  <si>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</si>
  <si>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</si>
  <si>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</si>
  <si>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</si>
  <si>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</si>
  <si>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</si>
  <si>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</si>
  <si>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</si>
  <si>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</si>
  <si>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</si>
  <si>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</si>
  <si>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</si>
  <si>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</si>
  <si>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</si>
  <si>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</si>
  <si>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</si>
  <si>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</si>
  <si>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</si>
  <si>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</si>
  <si>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</si>
  <si>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</si>
  <si>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</si>
  <si>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</si>
  <si>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</si>
  <si>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</si>
  <si>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</si>
  <si>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</si>
  <si>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</si>
  <si>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</si>
  <si>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</si>
  <si>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</si>
  <si>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</si>
  <si>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</si>
  <si>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</si>
  <si>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</si>
  <si>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</si>
  <si>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</si>
  <si>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</si>
  <si>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</si>
  <si>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</si>
  <si>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</si>
  <si>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</si>
  <si>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</si>
  <si>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</si>
  <si>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</si>
  <si>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</si>
  <si>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</si>
  <si>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</si>
  <si>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</si>
  <si>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</si>
  <si>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</si>
  <si>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</si>
  <si>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</si>
  <si>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</si>
  <si>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</si>
  <si>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</si>
  <si>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</si>
  <si>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</si>
  <si>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</si>
  <si>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</si>
  <si>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</si>
  <si>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</si>
  <si>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</si>
  <si>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</si>
  <si>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</si>
  <si>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</si>
  <si>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</si>
  <si>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</si>
  <si>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</si>
  <si>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</si>
  <si>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</si>
  <si>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</si>
  <si>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</si>
  <si>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</si>
  <si>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</si>
  <si>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</si>
  <si>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</si>
  <si>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</si>
  <si>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</si>
  <si>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</si>
  <si>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</si>
  <si>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</si>
  <si>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</si>
  <si>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</si>
  <si>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</si>
  <si>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</si>
  <si>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</si>
  <si>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</si>
  <si>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</si>
  <si>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</si>
  <si>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</si>
  <si>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</si>
  <si>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</si>
  <si>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</si>
  <si>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</si>
  <si>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</si>
  <si>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</si>
  <si>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</si>
  <si>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</si>
  <si>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</si>
  <si>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</si>
  <si>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</si>
  <si>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</si>
  <si>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</si>
  <si>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</si>
  <si>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</si>
  <si>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</si>
  <si>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</si>
  <si>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</si>
  <si>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</si>
  <si>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</si>
  <si>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</si>
  <si>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</si>
  <si>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</si>
  <si>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</si>
  <si>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</si>
  <si>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</si>
  <si>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</si>
  <si>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</si>
  <si>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</si>
  <si>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</si>
  <si>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</si>
  <si>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</si>
  <si>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</si>
  <si>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</si>
  <si>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</si>
  <si>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</si>
  <si>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</si>
  <si>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</si>
  <si>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</si>
  <si>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</si>
  <si>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</si>
  <si>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</si>
  <si>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</si>
  <si>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</si>
  <si>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</si>
  <si>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</si>
  <si>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</si>
  <si>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</si>
  <si>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</si>
  <si>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</si>
  <si>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</si>
  <si>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</si>
  <si>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</si>
  <si>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</si>
  <si>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</si>
  <si>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</si>
  <si>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</si>
  <si>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</si>
  <si>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</si>
  <si>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</si>
  <si>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</si>
  <si>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</si>
  <si>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</si>
  <si>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</si>
  <si>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</si>
  <si>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</si>
  <si>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</si>
  <si>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</si>
  <si>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</si>
  <si>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</si>
  <si>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</si>
  <si>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</si>
  <si>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</si>
  <si>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</si>
  <si>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</si>
  <si>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</si>
  <si>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</si>
  <si>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</si>
  <si>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</si>
  <si>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</si>
  <si>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</si>
  <si>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</si>
  <si>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</si>
  <si>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</si>
  <si>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</si>
  <si>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</si>
  <si>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</si>
  <si>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</si>
  <si>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</si>
  <si>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</si>
  <si>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</si>
  <si>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</si>
  <si>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</si>
  <si>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</si>
  <si>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</si>
  <si>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</si>
  <si>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</si>
  <si>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</si>
  <si>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</si>
  <si>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</si>
  <si>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</si>
  <si>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</si>
  <si>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</si>
  <si>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</si>
  <si>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</si>
  <si>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</si>
  <si>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</si>
  <si>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</si>
  <si>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</si>
  <si>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</si>
  <si>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</si>
  <si>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</si>
  <si>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</si>
  <si>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</si>
  <si>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</si>
  <si>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</si>
  <si>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</si>
  <si>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</si>
  <si>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</si>
  <si>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</si>
  <si>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</si>
  <si>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</si>
  <si>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</si>
  <si>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</si>
  <si>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</si>
  <si>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</si>
  <si>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</si>
  <si>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</si>
  <si>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</si>
  <si>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</si>
  <si>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</si>
  <si>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</si>
  <si>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</si>
  <si>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</si>
  <si>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</si>
  <si>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</si>
  <si>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</si>
  <si>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</si>
  <si>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</si>
  <si>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</si>
  <si>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</si>
  <si>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</si>
  <si>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</si>
  <si>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</si>
  <si>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</si>
  <si>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</si>
  <si>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</si>
  <si>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</si>
  <si>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</si>
  <si>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</si>
  <si>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</si>
  <si>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</si>
  <si>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</si>
  <si>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</si>
  <si>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</si>
  <si>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</si>
  <si>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</si>
  <si>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</si>
  <si>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</si>
  <si>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</si>
  <si>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</si>
  <si>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</si>
  <si>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</si>
  <si>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</si>
  <si>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</si>
  <si>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</si>
  <si>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</si>
  <si>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</si>
  <si>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</si>
  <si>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</si>
  <si>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</si>
  <si>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</si>
  <si>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</si>
  <si>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</si>
  <si>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</si>
  <si>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</si>
  <si>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</si>
  <si>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</si>
  <si>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</si>
  <si>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</si>
  <si>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</si>
  <si>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</si>
  <si>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</si>
  <si>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</si>
  <si>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</si>
  <si>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</si>
  <si>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</si>
  <si>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</si>
  <si>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</si>
  <si>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</si>
  <si>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</si>
  <si>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</si>
  <si>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</si>
  <si>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</si>
  <si>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</si>
  <si>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</si>
  <si>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</si>
  <si>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</si>
  <si>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</si>
  <si>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</si>
  <si>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</si>
  <si>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</si>
  <si>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</si>
  <si>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</si>
  <si>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</si>
  <si>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</si>
  <si>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</si>
  <si>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</si>
  <si>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</si>
  <si>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</si>
  <si>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</si>
  <si>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</si>
  <si>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</si>
  <si>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</si>
  <si>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</si>
  <si>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</si>
  <si>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</si>
  <si>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</si>
  <si>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</si>
  <si>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</si>
  <si>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</si>
  <si>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</si>
  <si>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</si>
  <si>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</si>
  <si>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</si>
  <si>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</si>
  <si>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</si>
  <si>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</si>
  <si>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</si>
  <si>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</si>
  <si>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</si>
  <si>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</si>
  <si>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</si>
  <si>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</si>
  <si>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</si>
  <si>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</si>
  <si>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</si>
  <si>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</si>
  <si>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</si>
  <si>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</si>
  <si>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</si>
  <si>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</si>
  <si>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</si>
  <si>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</si>
  <si>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</si>
  <si>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</si>
  <si>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</si>
  <si>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</si>
  <si>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</si>
  <si>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</si>
  <si>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</si>
  <si>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</si>
  <si>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</si>
  <si>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</si>
  <si>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</si>
  <si>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</si>
  <si>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</si>
  <si>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</si>
  <si>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</si>
  <si>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</si>
  <si>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</si>
  <si>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</si>
  <si>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</si>
  <si>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</si>
  <si>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</si>
  <si>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</si>
  <si>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</si>
  <si>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</si>
  <si>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</si>
  <si>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</si>
  <si>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</si>
  <si>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</si>
  <si>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</si>
  <si>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</si>
  <si>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</si>
  <si>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</si>
  <si>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</si>
  <si>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</si>
  <si>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</si>
  <si>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</si>
  <si>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</si>
  <si>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</si>
  <si>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</si>
  <si>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</si>
  <si>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</si>
  <si>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</si>
  <si>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</si>
  <si>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</si>
  <si>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</si>
  <si>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</si>
  <si>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</si>
  <si>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</si>
  <si>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</si>
  <si>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</si>
  <si>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</si>
  <si>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</si>
  <si>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</si>
  <si>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</si>
  <si>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</si>
  <si>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</si>
  <si>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</si>
  <si>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</si>
  <si>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</si>
  <si>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</si>
  <si>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</si>
  <si>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</si>
  <si>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</si>
  <si>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</si>
  <si>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</si>
  <si>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</si>
  <si>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</si>
  <si>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</si>
  <si>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</si>
  <si>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</si>
  <si>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</si>
  <si>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</si>
  <si>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</si>
  <si>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</si>
  <si>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</si>
  <si>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</si>
  <si>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</si>
  <si>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</si>
  <si>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</si>
  <si>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</si>
  <si>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</si>
  <si>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</si>
  <si>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</si>
  <si>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</si>
  <si>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</si>
  <si>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</si>
  <si>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</si>
  <si>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</si>
  <si>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</si>
  <si>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</si>
  <si>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</si>
  <si>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</si>
  <si>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</si>
  <si>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</si>
  <si>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</si>
  <si>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</si>
  <si>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</si>
  <si>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</si>
  <si>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</si>
  <si>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</si>
  <si>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</si>
  <si>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</si>
  <si>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</si>
  <si>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</si>
  <si>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</si>
  <si>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</si>
  <si>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</si>
  <si>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</si>
  <si>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</si>
  <si>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</si>
  <si>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</si>
  <si>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</si>
  <si>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</si>
  <si>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</si>
  <si>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</si>
  <si>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</si>
  <si>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</si>
  <si>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</si>
  <si>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</si>
  <si>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</si>
  <si>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</si>
  <si>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</si>
  <si>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</si>
  <si>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</si>
  <si>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</si>
  <si>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</si>
  <si>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</si>
  <si>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</si>
  <si>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</si>
  <si>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</si>
  <si>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</si>
  <si>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</si>
  <si>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</si>
  <si>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</si>
  <si>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</si>
  <si>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</si>
  <si>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</si>
  <si>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</si>
  <si>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</si>
  <si>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</si>
  <si>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</si>
  <si>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</si>
  <si>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</si>
  <si>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</si>
  <si>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</si>
  <si>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</si>
  <si>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</si>
  <si>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</si>
  <si>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</si>
  <si>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</si>
  <si>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</si>
  <si>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</si>
  <si>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</si>
  <si>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</si>
  <si>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</si>
  <si>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</si>
  <si>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</si>
  <si>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</si>
  <si>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</si>
  <si>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</si>
  <si>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</si>
  <si>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</si>
  <si>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</si>
  <si>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</si>
  <si>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</si>
  <si>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</si>
  <si>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</si>
  <si>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</si>
  <si>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</si>
  <si>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</si>
  <si>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</si>
  <si>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</si>
  <si>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</si>
  <si>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</si>
  <si>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</si>
  <si>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</si>
  <si>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</si>
  <si>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</si>
  <si>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</si>
  <si>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</si>
  <si>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</si>
  <si>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</si>
  <si>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</si>
  <si>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</si>
  <si>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</si>
  <si>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</si>
  <si>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</si>
  <si>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</si>
  <si>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</si>
  <si>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</si>
  <si>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</si>
  <si>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</si>
  <si>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</si>
  <si>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</si>
  <si>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</si>
  <si>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</si>
  <si>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</si>
  <si>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</si>
  <si>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</si>
  <si>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</si>
  <si>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</si>
  <si>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</si>
  <si>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</si>
  <si>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</si>
  <si>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</si>
  <si>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</si>
  <si>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</si>
  <si>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</si>
  <si>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</si>
  <si>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</si>
  <si>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</si>
  <si>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</si>
  <si>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</si>
  <si>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</si>
  <si>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</si>
  <si>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</si>
  <si>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</si>
  <si>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</si>
  <si>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</si>
  <si>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</si>
  <si>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</si>
  <si>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</si>
  <si>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</si>
  <si>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</si>
  <si>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</si>
  <si>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</si>
  <si>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</si>
  <si>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</si>
  <si>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</si>
  <si>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</si>
  <si>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</si>
  <si>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</si>
  <si>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</si>
  <si>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</si>
  <si>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</si>
  <si>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</si>
  <si>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</si>
  <si>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</si>
  <si>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</si>
  <si>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</si>
  <si>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</si>
  <si>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</si>
  <si>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</si>
  <si>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</si>
  <si>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</si>
  <si>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</si>
  <si>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</si>
  <si>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</si>
  <si>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</si>
  <si>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</si>
  <si>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</si>
  <si>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</si>
  <si>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</si>
  <si>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</si>
  <si>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</si>
  <si>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</si>
  <si>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</si>
  <si>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</si>
  <si>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</si>
  <si>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</si>
  <si>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</si>
  <si>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</si>
  <si>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</si>
  <si>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</si>
  <si>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</si>
  <si>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</si>
  <si>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</si>
  <si>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</si>
  <si>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</si>
  <si>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</si>
  <si>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</si>
  <si>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</si>
  <si>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</si>
  <si>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</si>
  <si>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</si>
  <si>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</si>
  <si>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</si>
  <si>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</si>
  <si>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</si>
  <si>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</si>
  <si>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</si>
  <si>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</si>
  <si>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</si>
  <si>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</si>
  <si>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</si>
  <si>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</si>
  <si>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</si>
  <si>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</si>
  <si>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</si>
  <si>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</si>
  <si>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</si>
  <si>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</si>
  <si>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</si>
  <si>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</si>
  <si>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</si>
  <si>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</si>
  <si>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</si>
  <si>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</si>
  <si>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</si>
  <si>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</si>
  <si>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</si>
  <si>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</si>
  <si>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</si>
  <si>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</si>
  <si>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</si>
  <si>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</si>
  <si>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</si>
  <si>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</si>
  <si>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</si>
  <si>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</si>
  <si>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</si>
  <si>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</si>
  <si>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</si>
  <si>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</si>
  <si>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</si>
  <si>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</si>
  <si>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</si>
  <si>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</si>
  <si>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</si>
  <si>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</si>
  <si>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</si>
  <si>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</si>
  <si>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</si>
  <si>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</si>
  <si>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</si>
  <si>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</si>
  <si>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</si>
  <si>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</si>
  <si>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</si>
  <si>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</si>
  <si>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</si>
  <si>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</si>
  <si>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</si>
  <si>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</si>
  <si>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</si>
  <si>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</si>
  <si>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</si>
  <si>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</si>
  <si>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</si>
  <si>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</si>
  <si>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</si>
  <si>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</si>
  <si>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</si>
  <si>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</si>
  <si>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</si>
  <si>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</si>
  <si>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</si>
  <si>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</si>
  <si>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</si>
  <si>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</si>
  <si>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</si>
  <si>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</si>
  <si>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</si>
  <si>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</si>
  <si>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</si>
  <si>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</si>
  <si>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</si>
  <si>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</si>
  <si>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</si>
  <si>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</si>
  <si>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</si>
  <si>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</si>
  <si>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</si>
  <si>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</si>
  <si>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</si>
  <si>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</si>
  <si>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</si>
  <si>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</si>
  <si>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</si>
  <si>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</si>
  <si>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</si>
  <si>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</si>
  <si>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</si>
  <si>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</si>
  <si>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</si>
  <si>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</si>
  <si>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</si>
  <si>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</si>
  <si>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</si>
  <si>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</si>
  <si>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</si>
  <si>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</si>
  <si>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</si>
  <si>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</si>
  <si>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</si>
  <si>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</si>
  <si>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</si>
  <si>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</si>
  <si>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</si>
  <si>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</si>
  <si>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</si>
  <si>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</si>
  <si>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</si>
  <si>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</si>
  <si>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</si>
  <si>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</si>
  <si>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</si>
  <si>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</si>
  <si>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</si>
  <si>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</si>
  <si>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</si>
  <si>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</si>
  <si>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</si>
  <si>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</si>
  <si>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</si>
  <si>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</si>
  <si>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</si>
  <si>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</si>
  <si>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</si>
  <si>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</si>
  <si>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</si>
  <si>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</si>
  <si>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</si>
  <si>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</si>
  <si>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</si>
  <si>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</si>
  <si>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</si>
  <si>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</si>
  <si>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</si>
  <si>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</si>
  <si>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</si>
  <si>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</si>
  <si>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</si>
  <si>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</si>
  <si>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</si>
  <si>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</si>
  <si>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</si>
  <si>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</si>
  <si>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</si>
  <si>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</si>
  <si>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</si>
  <si>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</si>
  <si>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</si>
  <si>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</si>
  <si>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</si>
  <si>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</si>
  <si>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</si>
  <si>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</si>
  <si>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</si>
  <si>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</si>
  <si>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</si>
  <si>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</si>
  <si>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</si>
  <si>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</si>
  <si>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</si>
  <si>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</si>
  <si>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</si>
  <si>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</si>
  <si>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</si>
  <si>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</si>
  <si>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</si>
  <si>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</si>
  <si>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</si>
  <si>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</si>
  <si>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</si>
  <si>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</si>
  <si>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</si>
  <si>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</si>
  <si>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</si>
  <si>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</si>
  <si>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</si>
  <si>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</si>
  <si>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</si>
  <si>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</si>
  <si>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</si>
  <si>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</si>
  <si>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</si>
  <si>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</si>
  <si>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</si>
  <si>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</si>
  <si>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</si>
  <si>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</si>
  <si>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</si>
  <si>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</si>
  <si>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</si>
  <si>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</si>
  <si>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</si>
  <si>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</si>
  <si>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</si>
  <si>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</si>
  <si>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</si>
  <si>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</si>
  <si>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</si>
  <si>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</si>
  <si>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</si>
  <si>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</si>
  <si>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</si>
  <si>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</si>
  <si>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</si>
  <si>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</si>
  <si>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</si>
  <si>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</si>
  <si>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</si>
  <si>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</si>
  <si>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</si>
  <si>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</si>
  <si>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</si>
  <si>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</si>
  <si>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</si>
  <si>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</si>
  <si>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</si>
  <si>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</si>
  <si>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</si>
  <si>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</si>
  <si>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</si>
  <si>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</si>
  <si>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</si>
  <si>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</si>
  <si>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</si>
  <si>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</si>
  <si>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</si>
  <si>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</si>
  <si>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</si>
  <si>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</si>
  <si>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</si>
  <si>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</si>
  <si>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</si>
  <si>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</si>
  <si>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</si>
  <si>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</si>
  <si>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</si>
  <si>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</si>
  <si>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</si>
  <si>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</si>
  <si>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</si>
  <si>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</si>
  <si>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</si>
  <si>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</si>
  <si>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</si>
  <si>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</si>
  <si>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</si>
  <si>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</si>
  <si>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</si>
  <si>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</si>
  <si>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</si>
  <si>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</si>
  <si>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</si>
  <si>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</si>
  <si>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</si>
  <si>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</si>
  <si>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</si>
  <si>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</si>
  <si>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</si>
  <si>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</si>
  <si>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</si>
  <si>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</si>
  <si>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</si>
  <si>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</si>
  <si>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</si>
  <si>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</si>
  <si>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</si>
  <si>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</si>
  <si>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</si>
  <si>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</si>
  <si>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</si>
  <si>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</si>
  <si>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</si>
  <si>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</si>
  <si>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</si>
  <si>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</si>
  <si>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</si>
  <si>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</si>
  <si>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</si>
  <si>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</si>
  <si>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</si>
  <si>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</si>
  <si>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</si>
  <si>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</si>
  <si>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</si>
  <si>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</si>
  <si>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</si>
  <si>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</si>
  <si>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</si>
  <si>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</si>
  <si>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</si>
  <si>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</si>
  <si>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</si>
  <si>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</si>
  <si>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</si>
  <si>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</si>
  <si>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</si>
  <si>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</si>
  <si>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</si>
  <si>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</si>
  <si>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</si>
  <si>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</si>
  <si>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</si>
  <si>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</si>
  <si>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</si>
  <si>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</si>
  <si>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</si>
  <si>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</si>
  <si>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</si>
  <si>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</si>
  <si>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</si>
  <si>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</si>
  <si>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</si>
  <si>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</si>
  <si>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</si>
  <si>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</si>
  <si>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</si>
  <si>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</si>
  <si>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</si>
  <si>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</si>
  <si>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</si>
  <si>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</si>
  <si>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</si>
  <si>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</si>
  <si>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</si>
  <si>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</si>
  <si>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</si>
  <si>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</si>
  <si>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</si>
  <si>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</si>
  <si>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</si>
  <si>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</si>
  <si>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</si>
  <si>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</si>
  <si>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</si>
  <si>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</si>
  <si>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</si>
  <si>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</si>
  <si>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</si>
  <si>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</si>
  <si>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</si>
  <si>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</si>
  <si>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</si>
  <si>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</si>
  <si>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</si>
  <si>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</si>
  <si>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</si>
  <si>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</si>
  <si>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</si>
  <si>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</si>
  <si>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</si>
  <si>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</si>
  <si>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</si>
  <si>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</si>
  <si>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</si>
  <si>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</si>
  <si>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</si>
  <si>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</si>
  <si>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</si>
  <si>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</si>
  <si>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</si>
  <si>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</si>
  <si>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</si>
  <si>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</si>
  <si>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</si>
  <si>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</si>
  <si>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</si>
  <si>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</si>
  <si>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</si>
  <si>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</si>
  <si>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</si>
  <si>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</si>
  <si>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</si>
  <si>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</si>
  <si>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</si>
  <si>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</si>
  <si>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</si>
  <si>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</si>
  <si>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</si>
  <si>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</si>
  <si>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</si>
  <si>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</si>
  <si>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</si>
  <si>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</si>
  <si>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</si>
  <si>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</si>
  <si>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</si>
  <si>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</si>
  <si>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</si>
  <si>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</si>
  <si>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</si>
  <si>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</si>
  <si>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</si>
  <si>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</si>
  <si>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</si>
  <si>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</si>
  <si>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</si>
  <si>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</si>
  <si>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</si>
  <si>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</si>
  <si>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</si>
  <si>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</si>
  <si>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</si>
  <si>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</si>
  <si>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</si>
  <si>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</si>
  <si>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</si>
  <si>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</si>
  <si>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</si>
  <si>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</si>
  <si>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</si>
  <si>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</si>
  <si>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</si>
  <si>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</si>
  <si>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</si>
  <si>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</si>
  <si>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</si>
  <si>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</si>
  <si>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</si>
  <si>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</si>
  <si>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</si>
  <si>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</si>
  <si>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</si>
  <si>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</si>
  <si>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</si>
  <si>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</si>
  <si>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</si>
  <si>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</si>
  <si>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</si>
  <si>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</si>
  <si>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</si>
  <si>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</si>
  <si>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</si>
  <si>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</si>
  <si>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</si>
  <si>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</si>
  <si>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</si>
  <si>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</si>
  <si>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</si>
  <si>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</si>
  <si>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</si>
  <si>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</si>
  <si>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</si>
  <si>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</si>
  <si>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</si>
  <si>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</si>
  <si>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</si>
  <si>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</si>
  <si>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</si>
  <si>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</si>
  <si>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</si>
  <si>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</si>
  <si>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</si>
  <si>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</si>
  <si>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</si>
  <si>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</si>
  <si>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</si>
  <si>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</si>
  <si>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</si>
  <si>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</si>
  <si>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</si>
  <si>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</si>
  <si>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</si>
  <si>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</si>
  <si>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</si>
  <si>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</si>
  <si>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</si>
  <si>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</si>
  <si>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</si>
  <si>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</si>
  <si>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</si>
  <si>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</si>
  <si>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</si>
  <si>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</si>
  <si>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</si>
  <si>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</si>
  <si>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</si>
  <si>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</si>
  <si>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</si>
  <si>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</si>
  <si>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</si>
  <si>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</si>
  <si>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</si>
  <si>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</si>
  <si>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</si>
  <si>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</si>
  <si>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</si>
  <si>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</si>
  <si>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</si>
  <si>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</si>
  <si>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</si>
  <si>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</si>
  <si>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</si>
  <si>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</si>
  <si>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</si>
  <si>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</si>
  <si>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</si>
  <si>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</si>
  <si>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</si>
  <si>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</si>
  <si>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</si>
  <si>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</si>
  <si>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</si>
  <si>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</si>
  <si>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</si>
  <si>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</si>
  <si>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</si>
  <si>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</si>
  <si>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</si>
  <si>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</si>
  <si>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</si>
  <si>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</si>
  <si>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</si>
  <si>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</si>
  <si>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</si>
  <si>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</si>
  <si>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</si>
  <si>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</si>
  <si>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</si>
  <si>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</si>
  <si>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</si>
  <si>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</si>
  <si>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</si>
  <si>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</si>
  <si>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</si>
  <si>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</si>
  <si>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</si>
  <si>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</si>
  <si>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</si>
  <si>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</si>
  <si>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</si>
  <si>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</si>
  <si>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</si>
  <si>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</si>
  <si>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</si>
  <si>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</si>
  <si>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</si>
  <si>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</si>
  <si>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</si>
  <si>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</si>
  <si>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</si>
  <si>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</si>
  <si>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</si>
  <si>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</si>
  <si>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</si>
  <si>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</si>
  <si>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</si>
  <si>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</si>
  <si>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</si>
  <si>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</si>
  <si>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</si>
  <si>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</si>
  <si>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</si>
  <si>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</si>
  <si>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</si>
  <si>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</si>
  <si>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</si>
  <si>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</si>
  <si>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</si>
  <si>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</si>
  <si>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</si>
  <si>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</si>
  <si>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</si>
  <si>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</si>
  <si>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</si>
  <si>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</si>
  <si>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</si>
  <si>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</si>
  <si>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</si>
  <si>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</si>
  <si>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</si>
  <si>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</si>
  <si>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</si>
  <si>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</si>
  <si>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</si>
  <si>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</si>
  <si>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</si>
  <si>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</si>
  <si>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</si>
  <si>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</si>
  <si>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</si>
  <si>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</si>
  <si>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</si>
  <si>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</si>
  <si>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</si>
  <si>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</si>
  <si>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</si>
  <si>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</si>
  <si>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</si>
  <si>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</si>
  <si>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</si>
  <si>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</si>
  <si>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</si>
  <si>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</si>
  <si>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</si>
  <si>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</si>
  <si>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</si>
  <si>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</si>
  <si>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</si>
  <si>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</si>
  <si>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</si>
  <si>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</si>
  <si>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</si>
  <si>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</si>
  <si>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</si>
  <si>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</si>
  <si>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</si>
  <si>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</si>
  <si>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</si>
  <si>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</si>
  <si>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</si>
  <si>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</si>
  <si>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</si>
  <si>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</si>
  <si>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</si>
  <si>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</si>
  <si>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</si>
  <si>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</si>
  <si>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</si>
  <si>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</si>
  <si>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</si>
  <si>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</si>
  <si>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</si>
  <si>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</si>
  <si>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</si>
  <si>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</si>
  <si>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</si>
  <si>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</si>
  <si>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</si>
  <si>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</si>
  <si>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</si>
  <si>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</si>
  <si>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</si>
  <si>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</si>
  <si>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</si>
  <si>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</si>
  <si>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</si>
  <si>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</si>
  <si>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</si>
  <si>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</si>
  <si>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</si>
  <si>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</si>
  <si>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</si>
  <si>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</si>
  <si>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</si>
  <si>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</si>
  <si>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</si>
  <si>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</si>
  <si>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</si>
  <si>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</si>
  <si>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</si>
  <si>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</si>
  <si>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</si>
  <si>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</si>
  <si>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</si>
  <si>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</si>
  <si>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</si>
  <si>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</si>
  <si>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</si>
  <si>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</si>
  <si>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</si>
  <si>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</si>
  <si>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</si>
  <si>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</si>
  <si>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</si>
  <si>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</si>
  <si>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</si>
  <si>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</si>
  <si>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</si>
  <si>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</si>
  <si>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</si>
  <si>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</si>
  <si>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</si>
  <si>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</si>
  <si>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</si>
  <si>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</si>
  <si>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</si>
  <si>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</si>
  <si>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</si>
  <si>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</si>
  <si>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</si>
  <si>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</si>
  <si>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</si>
  <si>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</si>
  <si>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</si>
  <si>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</si>
  <si>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</si>
  <si>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</si>
  <si>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</si>
  <si>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</si>
  <si>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</si>
  <si>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</si>
  <si>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</si>
  <si>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</si>
  <si>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</si>
  <si>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</si>
  <si>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</si>
  <si>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</si>
  <si>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</si>
  <si>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</si>
  <si>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</si>
  <si>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</si>
  <si>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</si>
  <si>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</si>
  <si>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</si>
  <si>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</si>
  <si>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</si>
  <si>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</si>
  <si>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</si>
  <si>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</si>
  <si>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</si>
  <si>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</si>
  <si>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</si>
  <si>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</si>
  <si>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</si>
  <si>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</si>
  <si>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</si>
  <si>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</si>
  <si>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</si>
  <si>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</si>
  <si>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</si>
  <si>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</si>
  <si>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</si>
  <si>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</si>
  <si>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</si>
  <si>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</si>
  <si>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</si>
  <si>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</si>
  <si>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</si>
  <si>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</si>
  <si>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</si>
  <si>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</si>
  <si>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</si>
  <si>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</si>
  <si>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</si>
  <si>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</si>
  <si>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</si>
  <si>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</si>
  <si>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</si>
  <si>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</si>
  <si>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</si>
  <si>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</si>
  <si>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</si>
  <si>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</si>
  <si>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</si>
  <si>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</si>
  <si>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</si>
  <si>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</si>
  <si>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</si>
  <si>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</si>
  <si>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</si>
  <si>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</si>
  <si>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</si>
  <si>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</si>
  <si>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</si>
  <si>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</si>
  <si>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</si>
  <si>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</si>
  <si>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</si>
  <si>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</si>
  <si>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</si>
  <si>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</si>
  <si>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</si>
  <si>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</si>
  <si>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</si>
  <si>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</si>
  <si>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</si>
  <si>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</si>
  <si>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</si>
  <si>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</si>
  <si>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</si>
  <si>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</si>
  <si>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</si>
  <si>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</si>
  <si>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</si>
  <si>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</si>
  <si>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</si>
  <si>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</si>
  <si>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</si>
  <si>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</si>
  <si>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</si>
  <si>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</si>
  <si>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</si>
  <si>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</si>
  <si>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</si>
  <si>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</si>
  <si>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</si>
  <si>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</si>
  <si>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</si>
  <si>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</si>
  <si>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</si>
  <si>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</si>
  <si>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</si>
  <si>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</si>
  <si>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</si>
  <si>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</si>
  <si>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</si>
  <si>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</si>
  <si>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</si>
  <si>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</si>
  <si>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</si>
  <si>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</si>
  <si>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</si>
  <si>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</si>
  <si>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</si>
  <si>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</si>
  <si>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</si>
  <si>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</si>
  <si>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</si>
  <si>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</si>
  <si>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</si>
  <si>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</si>
  <si>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</si>
  <si>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</si>
  <si>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</si>
  <si>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</si>
  <si>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</si>
  <si>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</si>
  <si>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</si>
  <si>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</si>
  <si>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</si>
  <si>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</si>
  <si>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</si>
  <si>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</si>
  <si>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</si>
  <si>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</si>
  <si>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</si>
  <si>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</si>
  <si>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</si>
  <si>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</si>
  <si>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</si>
  <si>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</si>
  <si>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</si>
  <si>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</si>
  <si>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</si>
  <si>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</si>
  <si>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</si>
  <si>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</si>
  <si>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</si>
  <si>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</si>
  <si>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</si>
  <si>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</si>
  <si>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</si>
  <si>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</si>
  <si>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</si>
  <si>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</si>
  <si>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</si>
  <si>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</si>
  <si>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</si>
  <si>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</si>
  <si>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</si>
  <si>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</si>
  <si>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</si>
  <si>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</si>
  <si>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</si>
  <si>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</si>
  <si>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</si>
  <si>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</si>
  <si>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</si>
  <si>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</si>
  <si>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</si>
  <si>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</si>
  <si>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</si>
  <si>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</si>
  <si>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</si>
  <si>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</si>
  <si>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</si>
  <si>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</si>
  <si>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</si>
  <si>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</si>
  <si>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</si>
  <si>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</si>
  <si>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</si>
  <si>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</si>
  <si>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</si>
  <si>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</si>
  <si>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</si>
  <si>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</si>
  <si>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</si>
  <si>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</si>
  <si>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</si>
  <si>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</si>
  <si>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</si>
  <si>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</si>
  <si>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</si>
  <si>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</si>
  <si>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</si>
  <si>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</si>
  <si>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</si>
  <si>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</si>
  <si>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</si>
  <si>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</si>
  <si>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</si>
  <si>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</si>
  <si>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</si>
  <si>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</si>
  <si>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</si>
  <si>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</si>
  <si>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</si>
  <si>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</si>
  <si>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</si>
  <si>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</si>
  <si>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</si>
  <si>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</si>
  <si>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</si>
  <si>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</si>
  <si>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</si>
  <si>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</si>
  <si>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</si>
  <si>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</si>
  <si>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</si>
  <si>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</si>
  <si>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</si>
  <si>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</si>
  <si>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</si>
  <si>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</si>
  <si>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</si>
  <si>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</si>
  <si>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</si>
  <si>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</si>
  <si>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</si>
  <si>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</si>
  <si>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</si>
  <si>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</si>
  <si>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</si>
  <si>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</si>
  <si>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</si>
  <si>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</si>
  <si>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</si>
  <si>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</si>
  <si>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</si>
  <si>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</si>
  <si>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</si>
  <si>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</si>
  <si>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</si>
  <si>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</si>
  <si>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</si>
  <si>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</si>
  <si>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</si>
  <si>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</si>
  <si>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</si>
  <si>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</si>
  <si>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</si>
  <si>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</si>
  <si>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</si>
  <si>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</si>
  <si>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</si>
  <si>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</si>
  <si>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</si>
  <si>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</si>
  <si>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</si>
  <si>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</si>
  <si>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</si>
  <si>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</si>
  <si>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</si>
  <si>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</si>
  <si>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</si>
  <si>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</si>
  <si>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</si>
  <si>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</si>
  <si>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</si>
  <si>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</si>
  <si>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</si>
  <si>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</si>
  <si>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</si>
  <si>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</si>
  <si>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</si>
  <si>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</si>
  <si>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</si>
  <si>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</si>
  <si>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</si>
  <si>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</si>
  <si>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</si>
  <si>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</si>
  <si>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</si>
  <si>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</si>
  <si>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</si>
  <si>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</si>
  <si>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</si>
  <si>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</si>
  <si>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</si>
  <si>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</si>
  <si>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</si>
  <si>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</si>
  <si>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</si>
  <si>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</si>
  <si>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</si>
  <si>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</si>
  <si>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</si>
  <si>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</si>
  <si>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</si>
  <si>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</si>
  <si>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</si>
  <si>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</si>
  <si>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</si>
  <si>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</si>
  <si>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</si>
  <si>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</si>
  <si>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</si>
  <si>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</si>
  <si>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</si>
  <si>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</si>
  <si>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</si>
  <si>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</si>
  <si>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</si>
  <si>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</si>
  <si>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</si>
  <si>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</si>
  <si>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</si>
  <si>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</si>
  <si>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</si>
  <si>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</si>
  <si>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</si>
  <si>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</si>
  <si>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</si>
  <si>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</si>
  <si>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</si>
  <si>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</si>
  <si>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</si>
  <si>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</si>
  <si>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</si>
  <si>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</si>
  <si>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</si>
  <si>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</si>
  <si>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</si>
  <si>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</si>
  <si>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</si>
  <si>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</si>
  <si>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</si>
  <si>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</si>
  <si>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</si>
  <si>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</si>
  <si>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</si>
  <si>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</si>
  <si>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</si>
  <si>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</si>
  <si>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</si>
  <si>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</si>
  <si>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</si>
  <si>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</si>
  <si>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</si>
  <si>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</si>
  <si>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</si>
  <si>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</si>
  <si>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</si>
  <si>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</si>
  <si>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</si>
  <si>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</si>
  <si>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</si>
  <si>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</si>
  <si>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</si>
  <si>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</si>
  <si>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</si>
  <si>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</si>
  <si>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</si>
  <si>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</si>
  <si>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</si>
  <si>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</si>
  <si>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</si>
  <si>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</si>
  <si>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</si>
  <si>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</si>
  <si>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</si>
  <si>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</si>
  <si>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</si>
  <si>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</si>
  <si>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</si>
  <si>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</si>
  <si>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</si>
  <si>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</si>
  <si>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</si>
  <si>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</si>
  <si>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</si>
  <si>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</si>
  <si>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</si>
  <si>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</si>
  <si>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</si>
  <si>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</si>
  <si>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</si>
  <si>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</si>
  <si>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</si>
  <si>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</si>
  <si>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</si>
  <si>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</si>
  <si>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</si>
  <si>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</si>
  <si>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</si>
  <si>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</si>
  <si>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</si>
  <si>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</si>
  <si>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</si>
  <si>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</si>
  <si>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</si>
  <si>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</si>
  <si>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</si>
  <si>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</si>
  <si>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</si>
  <si>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</si>
  <si>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</si>
  <si>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</si>
  <si>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</si>
  <si>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</si>
  <si>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</si>
  <si>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</si>
  <si>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</si>
  <si>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</si>
  <si>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</si>
  <si>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</si>
  <si>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</si>
  <si>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</si>
  <si>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</si>
  <si>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</si>
  <si>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</si>
  <si>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</si>
  <si>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</si>
  <si>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</si>
  <si>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</si>
  <si>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</si>
  <si>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</si>
  <si>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</si>
  <si>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</si>
  <si>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</si>
  <si>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</si>
  <si>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</si>
  <si>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</si>
  <si>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</si>
  <si>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</si>
  <si>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</si>
  <si>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</si>
  <si>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</si>
  <si>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</si>
  <si>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</si>
  <si>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</si>
  <si>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</si>
  <si>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</si>
  <si>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</si>
  <si>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</si>
  <si>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</si>
  <si>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</si>
  <si>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</si>
  <si>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</si>
  <si>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</si>
  <si>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</si>
  <si>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</si>
  <si>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</si>
  <si>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</si>
  <si>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</si>
  <si>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</si>
  <si>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</si>
  <si>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</si>
  <si>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</si>
  <si>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</si>
  <si>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</si>
  <si>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</si>
  <si>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</si>
  <si>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</si>
  <si>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</si>
  <si>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</si>
  <si>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</si>
  <si>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</si>
  <si>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</si>
  <si>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</si>
  <si>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</si>
  <si>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</si>
  <si>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</si>
  <si>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</si>
  <si>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</si>
  <si>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</si>
  <si>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</si>
  <si>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</si>
  <si>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</si>
  <si>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</si>
  <si>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</si>
  <si>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</si>
  <si>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</si>
  <si>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</si>
  <si>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</si>
  <si>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</si>
  <si>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</si>
  <si>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</si>
  <si>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</si>
  <si>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</si>
  <si>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</si>
  <si>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</si>
  <si>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</si>
  <si>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</si>
  <si>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</si>
  <si>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</si>
  <si>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</si>
  <si>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</si>
  <si>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</si>
  <si>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</si>
  <si>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</si>
  <si>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</si>
  <si>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</si>
  <si>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</si>
  <si>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</si>
  <si>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</si>
  <si>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</si>
  <si>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</si>
  <si>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</si>
  <si>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</si>
  <si>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</si>
  <si>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</si>
  <si>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</si>
  <si>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</si>
  <si>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</si>
  <si>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</si>
  <si>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</si>
  <si>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</si>
  <si>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</si>
  <si>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</si>
  <si>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</si>
  <si>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</si>
  <si>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</si>
  <si>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</si>
  <si>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</si>
  <si>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</si>
  <si>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</si>
  <si>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</si>
  <si>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</si>
  <si>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</si>
  <si>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</si>
  <si>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</si>
  <si>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</si>
  <si>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</si>
  <si>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</si>
  <si>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</si>
  <si>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</si>
  <si>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</si>
  <si>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</si>
  <si>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</si>
  <si>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</si>
  <si>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</si>
  <si>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</si>
  <si>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</si>
  <si>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</si>
  <si>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</si>
  <si>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</si>
  <si>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</si>
  <si>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</si>
  <si>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</si>
  <si>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</si>
  <si>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</si>
  <si>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</si>
  <si>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</si>
  <si>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</si>
  <si>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</si>
  <si>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</si>
  <si>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</si>
  <si>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</si>
  <si>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</si>
  <si>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</si>
  <si>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</si>
  <si>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</si>
  <si>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</si>
  <si>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</si>
  <si>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</si>
  <si>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</si>
  <si>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</si>
  <si>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</si>
  <si>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</si>
  <si>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</si>
  <si>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</si>
  <si>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</si>
  <si>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</si>
  <si>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</si>
  <si>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</si>
  <si>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</si>
  <si>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</si>
  <si>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</si>
  <si>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</si>
  <si>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</si>
  <si>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</si>
  <si>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</si>
  <si>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</si>
  <si>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</si>
  <si>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</si>
  <si>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</si>
  <si>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</si>
  <si>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</si>
  <si>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</si>
  <si>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</si>
  <si>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</si>
  <si>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</si>
  <si>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</si>
  <si>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</si>
  <si>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</si>
  <si>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</si>
  <si>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</si>
  <si>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</si>
  <si>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</si>
  <si>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</si>
  <si>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</si>
  <si>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</si>
  <si>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</si>
  <si>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</si>
  <si>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</si>
  <si>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</si>
  <si>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</si>
  <si>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</si>
  <si>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</si>
  <si>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</si>
  <si>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</si>
  <si>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</si>
  <si>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</si>
  <si>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</si>
  <si>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</si>
  <si>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</si>
  <si>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</si>
  <si>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</si>
  <si>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</si>
  <si>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</si>
  <si>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</si>
  <si>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</si>
  <si>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</si>
  <si>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</si>
  <si>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</si>
  <si>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</si>
  <si>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</si>
  <si>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</si>
  <si>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</si>
  <si>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</si>
  <si>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</si>
  <si>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</si>
  <si>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</si>
  <si>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</si>
  <si>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</si>
  <si>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</si>
  <si>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</si>
  <si>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</si>
  <si>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</si>
  <si>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</si>
  <si>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</si>
  <si>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</si>
  <si>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</si>
  <si>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</si>
  <si>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</si>
  <si>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</si>
  <si>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</si>
  <si>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</si>
  <si>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</si>
  <si>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</si>
  <si>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</si>
  <si>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</si>
  <si>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</si>
  <si>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</si>
  <si>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</si>
  <si>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</si>
  <si>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</si>
  <si>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</si>
  <si>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</si>
  <si>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</si>
  <si>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</si>
  <si>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</si>
  <si>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</si>
  <si>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</si>
  <si>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</si>
  <si>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</si>
  <si>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</si>
  <si>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</si>
  <si>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</si>
  <si>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</si>
  <si>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</si>
  <si>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</si>
  <si>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</si>
  <si>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</si>
  <si>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</si>
  <si>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</si>
  <si>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</si>
  <si>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</si>
  <si>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</si>
  <si>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</si>
  <si>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</si>
  <si>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</si>
  <si>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</si>
  <si>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</si>
  <si>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</si>
  <si>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</si>
  <si>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</si>
  <si>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</si>
  <si>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</si>
  <si>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</si>
  <si>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</si>
  <si>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</si>
  <si>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</si>
  <si>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</si>
  <si>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</si>
  <si>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</si>
  <si>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</si>
  <si>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</si>
  <si>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</si>
  <si>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</si>
  <si>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</si>
  <si>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</si>
  <si>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</si>
  <si>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</si>
  <si>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</si>
  <si>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</si>
  <si>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</si>
  <si>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</si>
  <si>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</si>
  <si>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</si>
  <si>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</si>
  <si>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</si>
  <si>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</si>
  <si>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</si>
  <si>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</si>
  <si>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</si>
  <si>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</si>
  <si>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</si>
  <si>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</si>
  <si>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</si>
  <si>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</si>
  <si>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</si>
  <si>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</si>
  <si>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</si>
  <si>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</si>
  <si>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</si>
  <si>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</si>
  <si>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</si>
  <si>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</si>
  <si>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</si>
  <si>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</si>
  <si>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</si>
  <si>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</si>
  <si>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</si>
  <si>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</si>
  <si>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</si>
  <si>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</si>
  <si>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</si>
  <si>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</si>
  <si>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</si>
  <si>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</si>
  <si>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</si>
  <si>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</si>
  <si>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</si>
  <si>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</si>
  <si>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</si>
  <si>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</si>
  <si>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</si>
  <si>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</si>
  <si>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</si>
  <si>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</si>
  <si>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</si>
  <si>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</si>
  <si>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</si>
  <si>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</si>
  <si>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</si>
  <si>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</si>
  <si>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</si>
  <si>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</si>
  <si>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</si>
  <si>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</si>
  <si>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</si>
  <si>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</si>
  <si>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</si>
  <si>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</si>
  <si>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</si>
  <si>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</si>
  <si>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</si>
  <si>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</si>
  <si>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</si>
  <si>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</si>
  <si>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</si>
  <si>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</si>
  <si>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</si>
  <si>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</si>
  <si>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</si>
  <si>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</si>
  <si>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</si>
  <si>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</si>
  <si>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</si>
  <si>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</si>
  <si>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</si>
  <si>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</si>
  <si>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</si>
  <si>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</si>
  <si>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</si>
  <si>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</si>
  <si>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</si>
  <si>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</si>
  <si>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</si>
  <si>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</si>
  <si>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</si>
  <si>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</si>
  <si>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</si>
  <si>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</si>
  <si>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</si>
  <si>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</si>
  <si>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</si>
  <si>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</si>
  <si>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</si>
  <si>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</si>
  <si>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</si>
  <si>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</si>
  <si>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</si>
  <si>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</si>
  <si>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</si>
  <si>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</si>
  <si>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</si>
  <si>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</si>
  <si>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</si>
  <si>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</si>
  <si>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</si>
  <si>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</si>
  <si>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</si>
  <si>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</si>
  <si>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</si>
  <si>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</si>
  <si>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</si>
  <si>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</si>
  <si>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</si>
  <si>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</si>
  <si>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</si>
  <si>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</si>
  <si>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</si>
  <si>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</si>
  <si>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</si>
  <si>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</si>
  <si>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</si>
  <si>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</si>
  <si>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</si>
  <si>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</si>
  <si>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</si>
  <si>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</si>
  <si>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</si>
  <si>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</si>
  <si>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</si>
  <si>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</si>
  <si>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</si>
  <si>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</si>
  <si>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</si>
  <si>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</si>
  <si>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</si>
  <si>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</si>
  <si>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</si>
  <si>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</si>
  <si>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</si>
  <si>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</si>
  <si>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</si>
  <si>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</si>
  <si>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</si>
  <si>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</si>
  <si>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</si>
  <si>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</si>
  <si>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</si>
  <si>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</si>
  <si>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</si>
  <si>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</si>
  <si>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</si>
  <si>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</si>
  <si>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</si>
  <si>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</si>
  <si>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</si>
  <si>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</si>
  <si>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</si>
  <si>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</si>
  <si>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</si>
  <si>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</si>
  <si>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</si>
  <si>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</si>
  <si>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</si>
  <si>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</si>
  <si>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</si>
  <si>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</si>
  <si>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</si>
  <si>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</si>
  <si>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</si>
  <si>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</si>
  <si>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</si>
  <si>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</si>
  <si>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</si>
  <si>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</si>
  <si>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</si>
  <si>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</si>
  <si>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</si>
  <si>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</si>
  <si>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</si>
  <si>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</si>
  <si>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</si>
  <si>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</si>
  <si>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</si>
  <si>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</si>
  <si>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</si>
  <si>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</si>
  <si>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</si>
  <si>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</si>
  <si>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</si>
  <si>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</si>
  <si>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</si>
  <si>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</si>
  <si>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</si>
  <si>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</si>
  <si>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</si>
  <si>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</si>
  <si>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</si>
  <si>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</si>
  <si>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</si>
  <si>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</si>
  <si>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</si>
  <si>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</si>
  <si>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</si>
  <si>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</si>
  <si>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</si>
  <si>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</si>
  <si>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</si>
  <si>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</si>
  <si>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</si>
  <si>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</si>
  <si>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</si>
  <si>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</si>
  <si>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</si>
  <si>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</si>
  <si>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</si>
  <si>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</si>
  <si>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</si>
  <si>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</si>
  <si>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</si>
  <si>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</si>
  <si>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</si>
  <si>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</si>
  <si>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</si>
  <si>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</si>
  <si>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</si>
  <si>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</si>
  <si>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</si>
  <si>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</si>
  <si>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</si>
  <si>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</si>
  <si>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</si>
  <si>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</si>
  <si>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</si>
  <si>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</si>
  <si>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</si>
  <si>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</si>
  <si>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</si>
  <si>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</si>
  <si>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</si>
  <si>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</si>
  <si>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</si>
  <si>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</si>
  <si>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</si>
  <si>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</si>
  <si>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</si>
  <si>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</si>
  <si>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</si>
  <si>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</si>
  <si>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</si>
  <si>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</si>
  <si>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</si>
  <si>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</si>
  <si>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</si>
  <si>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</si>
  <si>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</si>
  <si>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</si>
  <si>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</si>
  <si>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</si>
  <si>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</si>
  <si>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</si>
  <si>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</si>
  <si>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</si>
  <si>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</si>
  <si>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</si>
  <si>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</si>
  <si>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</si>
  <si>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</si>
  <si>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</si>
  <si>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</si>
  <si>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</si>
  <si>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</si>
  <si>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</si>
  <si>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</si>
  <si>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</si>
  <si>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</si>
  <si>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</si>
  <si>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</si>
  <si>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</si>
  <si>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</si>
  <si>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</si>
  <si>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</si>
  <si>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</si>
  <si>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</si>
  <si>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</si>
  <si>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</si>
  <si>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</si>
  <si>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</si>
  <si>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</si>
  <si>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</si>
  <si>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</si>
  <si>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</si>
  <si>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</si>
  <si>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</si>
  <si>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</si>
  <si>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</si>
  <si>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</si>
  <si>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</si>
  <si>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</si>
  <si>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</si>
  <si>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</si>
  <si>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</si>
  <si>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</si>
  <si>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</si>
  <si>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</si>
  <si>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</si>
  <si>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</si>
  <si>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</si>
  <si>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</si>
  <si>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</si>
  <si>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</si>
  <si>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</si>
  <si>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</si>
  <si>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</si>
  <si>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</si>
  <si>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</si>
  <si>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</si>
  <si>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</si>
  <si>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</si>
  <si>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</si>
  <si>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</si>
  <si>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</si>
  <si>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</si>
  <si>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</si>
  <si>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</si>
  <si>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</si>
  <si>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</si>
  <si>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</si>
  <si>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</si>
  <si>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</si>
  <si>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</si>
  <si>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</si>
  <si>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</si>
  <si>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</si>
  <si>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</si>
  <si>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</si>
  <si>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</si>
  <si>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</si>
  <si>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</si>
  <si>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</si>
  <si>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</si>
  <si>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</si>
  <si>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</si>
  <si>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</si>
  <si>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</si>
  <si>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</si>
  <si>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</si>
  <si>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</si>
  <si>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</si>
  <si>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</si>
  <si>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</si>
  <si>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</si>
  <si>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</si>
  <si>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</si>
  <si>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</si>
  <si>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</si>
  <si>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</si>
  <si>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</si>
  <si>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</si>
  <si>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</si>
  <si>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</si>
  <si>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</si>
  <si>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</si>
  <si>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</si>
  <si>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</si>
  <si>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</si>
  <si>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</si>
  <si>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</si>
  <si>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</si>
  <si>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</si>
  <si>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</si>
  <si>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</si>
  <si>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</si>
  <si>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</si>
  <si>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</si>
  <si>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</si>
  <si>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</si>
  <si>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</si>
  <si>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</si>
  <si>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</si>
  <si>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</si>
  <si>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</si>
  <si>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</si>
  <si>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</si>
  <si>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</si>
  <si>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</si>
  <si>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</si>
  <si>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</si>
  <si>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</si>
  <si>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</si>
  <si>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</si>
  <si>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</si>
  <si>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</si>
  <si>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</si>
  <si>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</si>
  <si>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</si>
  <si>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</si>
  <si>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</si>
  <si>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</si>
  <si>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</si>
  <si>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</si>
  <si>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</si>
  <si>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</si>
  <si>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</si>
  <si>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</si>
  <si>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</si>
  <si>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</si>
  <si>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</si>
  <si>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</si>
  <si>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</si>
  <si>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</si>
  <si>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</si>
  <si>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</si>
  <si>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</si>
  <si>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</si>
  <si>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</si>
  <si>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</si>
  <si>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</si>
  <si>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</si>
  <si>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</si>
  <si>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</si>
  <si>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</si>
  <si>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</si>
  <si>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</si>
  <si>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</si>
  <si>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</si>
  <si>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</si>
  <si>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</si>
  <si>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</si>
  <si>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</si>
  <si>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</si>
  <si>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</si>
  <si>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</si>
  <si>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</si>
  <si>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</si>
  <si>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</si>
  <si>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</si>
  <si>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</si>
  <si>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</si>
  <si>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</si>
  <si>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</si>
  <si>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</si>
  <si>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</si>
  <si>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</si>
  <si>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</si>
  <si>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</si>
  <si>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</si>
  <si>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</si>
  <si>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</si>
  <si>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</si>
  <si>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</si>
  <si>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</si>
  <si>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</si>
  <si>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</si>
  <si>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</si>
  <si>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</si>
  <si>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</si>
  <si>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</si>
  <si>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</si>
  <si>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</si>
  <si>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</si>
  <si>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</si>
  <si>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</si>
  <si>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</si>
  <si>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</si>
  <si>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</si>
  <si>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</si>
  <si>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</si>
  <si>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</si>
  <si>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</si>
  <si>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</si>
  <si>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</si>
  <si>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</si>
  <si>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</si>
  <si>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</si>
  <si>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</si>
  <si>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</si>
  <si>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</si>
  <si>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</si>
  <si>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</si>
  <si>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</si>
  <si>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</si>
  <si>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</si>
  <si>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</si>
  <si>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</si>
  <si>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</si>
  <si>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</si>
  <si>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</si>
  <si>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</si>
  <si>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</si>
  <si>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</si>
  <si>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</si>
  <si>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</si>
  <si>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</si>
  <si>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</si>
  <si>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</si>
  <si>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</si>
  <si>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</si>
  <si>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</si>
  <si>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</si>
  <si>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</si>
  <si>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</si>
  <si>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</si>
  <si>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</si>
  <si>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</si>
  <si>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</si>
  <si>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</si>
  <si>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</si>
  <si>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</si>
  <si>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</si>
  <si>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</si>
  <si>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</si>
  <si>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</si>
  <si>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</si>
  <si>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</si>
  <si>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</si>
  <si>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</si>
  <si>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</si>
  <si>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</si>
  <si>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</si>
  <si>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</si>
  <si>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</si>
  <si>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</si>
  <si>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</si>
  <si>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</si>
  <si>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</si>
  <si>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</si>
  <si>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</si>
  <si>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</si>
  <si>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</si>
  <si>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</si>
  <si>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</si>
  <si>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</si>
  <si>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</si>
  <si>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</si>
  <si>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</si>
  <si>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</si>
  <si>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</si>
  <si>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</si>
  <si>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</si>
  <si>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</si>
  <si>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</si>
  <si>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</si>
  <si>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</si>
  <si>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</si>
  <si>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</si>
  <si>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</si>
  <si>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</si>
  <si>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</si>
  <si>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</si>
  <si>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</si>
  <si>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</si>
  <si>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</si>
  <si>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</si>
  <si>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</si>
  <si>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</si>
  <si>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</si>
  <si>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</si>
  <si>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</si>
  <si>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</si>
  <si>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</si>
  <si>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</si>
  <si>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</si>
  <si>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</si>
  <si>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</si>
  <si>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</si>
  <si>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</si>
  <si>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</si>
  <si>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</si>
  <si>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</si>
  <si>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</si>
  <si>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</si>
  <si>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</si>
  <si>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</si>
  <si>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</si>
  <si>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</si>
  <si>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</si>
  <si>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</si>
  <si>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</si>
  <si>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</si>
  <si>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</si>
  <si>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</si>
  <si>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</si>
  <si>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</si>
  <si>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</si>
  <si>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</si>
  <si>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</si>
  <si>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</si>
  <si>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</si>
  <si>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</si>
  <si>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</si>
  <si>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</si>
  <si>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</si>
  <si>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</si>
  <si>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</si>
  <si>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</si>
  <si>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</si>
  <si>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</si>
  <si>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</si>
  <si>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</si>
  <si>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</si>
  <si>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</si>
  <si>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</si>
  <si>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</si>
  <si>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</si>
  <si>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</si>
  <si>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</si>
  <si>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</si>
  <si>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</si>
  <si>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</si>
  <si>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</si>
  <si>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</si>
  <si>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</si>
  <si>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</si>
  <si>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</si>
  <si>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</si>
  <si>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</si>
  <si>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</si>
  <si>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</si>
  <si>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</si>
  <si>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</si>
  <si>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</si>
  <si>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</si>
  <si>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</si>
  <si>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</si>
  <si>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</si>
  <si>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</si>
  <si>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</si>
  <si>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</si>
  <si>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</si>
  <si>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</si>
  <si>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</si>
  <si>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</si>
  <si>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</si>
  <si>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</si>
  <si>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</si>
  <si>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</si>
  <si>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</si>
  <si>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</si>
  <si>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</si>
  <si>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</si>
  <si>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</si>
  <si>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</si>
  <si>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</si>
  <si>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</si>
  <si>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</si>
  <si>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</si>
  <si>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</si>
  <si>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</si>
  <si>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</si>
  <si>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</si>
  <si>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</si>
  <si>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</si>
  <si>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</si>
  <si>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</si>
  <si>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</si>
  <si>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</si>
  <si>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</si>
  <si>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</si>
  <si>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</si>
  <si>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</si>
  <si>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</si>
  <si>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</si>
  <si>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</si>
  <si>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</si>
  <si>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</si>
  <si>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</si>
  <si>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</si>
  <si>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</si>
  <si>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</si>
  <si>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</si>
  <si>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</si>
  <si>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</si>
  <si>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</si>
  <si>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</si>
  <si>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</si>
  <si>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</si>
  <si>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</si>
  <si>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</si>
  <si>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</si>
  <si>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</si>
  <si>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</si>
  <si>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</si>
  <si>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</si>
  <si>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</si>
  <si>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</si>
  <si>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</si>
  <si>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</si>
  <si>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</si>
  <si>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</si>
  <si>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</si>
  <si>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</si>
  <si>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</si>
  <si>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</si>
  <si>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</si>
  <si>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</si>
  <si>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</si>
  <si>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</si>
  <si>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</si>
  <si>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</si>
  <si>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</si>
  <si>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</si>
  <si>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</si>
  <si>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</si>
  <si>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</si>
  <si>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</si>
  <si>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</si>
  <si>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</si>
  <si>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</si>
  <si>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</si>
  <si>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</si>
  <si>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</si>
  <si>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</si>
  <si>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</si>
  <si>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</si>
  <si>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</si>
  <si>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</si>
  <si>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</si>
  <si>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</si>
  <si>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</si>
  <si>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</si>
  <si>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</si>
  <si>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</si>
  <si>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</si>
  <si>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</si>
  <si>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</si>
  <si>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</si>
  <si>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</si>
  <si>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</si>
  <si>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</si>
  <si>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</si>
  <si>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</si>
  <si>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</si>
  <si>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</si>
  <si>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</si>
  <si>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</si>
  <si>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</si>
  <si>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</si>
  <si>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</si>
  <si>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</si>
  <si>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</si>
  <si>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</si>
  <si>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</si>
  <si>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</si>
  <si>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</si>
  <si>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</si>
  <si>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</si>
  <si>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</si>
  <si>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</si>
  <si>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</si>
  <si>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</si>
  <si>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</si>
  <si>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</si>
  <si>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</si>
  <si>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</si>
  <si>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</si>
  <si>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</si>
  <si>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</si>
  <si>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</si>
  <si>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</si>
  <si>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</si>
  <si>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</si>
  <si>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</si>
  <si>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</si>
  <si>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</si>
  <si>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</si>
  <si>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</si>
  <si>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</si>
  <si>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</si>
  <si>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</si>
  <si>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</si>
  <si>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</si>
  <si>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</si>
  <si>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</si>
  <si>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</si>
  <si>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</si>
  <si>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</si>
  <si>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</si>
  <si>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</si>
  <si>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</si>
  <si>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</si>
  <si>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</si>
  <si>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</si>
  <si>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</si>
  <si>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</si>
  <si>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</si>
  <si>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</si>
  <si>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</si>
  <si>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</si>
  <si>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</si>
  <si>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</si>
  <si>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</si>
  <si>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</si>
  <si>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</si>
  <si>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</si>
  <si>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</si>
  <si>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</si>
  <si>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</si>
  <si>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</si>
  <si>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</si>
  <si>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</si>
  <si>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</si>
  <si>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</si>
  <si>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</si>
  <si>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</si>
  <si>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</si>
  <si>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</si>
  <si>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</si>
  <si>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</si>
  <si>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</si>
  <si>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</si>
  <si>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</si>
  <si>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</si>
  <si>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</si>
  <si>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</si>
  <si>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</si>
  <si>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</si>
  <si>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</si>
  <si>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</si>
  <si>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</si>
  <si>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</si>
  <si>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</si>
  <si>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</si>
  <si>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</si>
  <si>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</si>
  <si>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</si>
  <si>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</si>
  <si>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</si>
  <si>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</si>
  <si>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</si>
  <si>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</si>
  <si>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</si>
  <si>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</si>
  <si>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</si>
  <si>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</si>
  <si>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</si>
  <si>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</si>
  <si>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</si>
  <si>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</si>
  <si>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</si>
  <si>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</si>
  <si>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</si>
  <si>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</si>
  <si>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</si>
  <si>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</si>
  <si>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</si>
  <si>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</si>
  <si>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</si>
  <si>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</si>
  <si>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</si>
  <si>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</si>
  <si>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</si>
  <si>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</si>
  <si>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</si>
  <si>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</si>
  <si>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</si>
  <si>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</si>
  <si>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</si>
  <si>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</si>
  <si>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</si>
  <si>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</si>
  <si>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</si>
  <si>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</si>
  <si>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</si>
  <si>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</si>
  <si>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</si>
  <si>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</si>
  <si>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</si>
  <si>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</si>
  <si>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</si>
  <si>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</si>
  <si>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</si>
  <si>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</si>
  <si>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</si>
  <si>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</si>
  <si>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</si>
  <si>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</si>
  <si>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</si>
  <si>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</si>
  <si>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</si>
  <si>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</si>
  <si>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</si>
  <si>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</si>
  <si>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</si>
  <si>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</si>
  <si>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</si>
  <si>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</si>
  <si>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</si>
  <si>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</si>
  <si>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</si>
  <si>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</si>
  <si>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</si>
  <si>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</si>
  <si>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</si>
  <si>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</si>
  <si>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</si>
  <si>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</si>
  <si>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</si>
  <si>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</si>
  <si>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</si>
  <si>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</si>
  <si>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</si>
  <si>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</si>
  <si>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</si>
  <si>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</si>
  <si>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</si>
  <si>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</si>
  <si>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</si>
  <si>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</si>
  <si>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</si>
  <si>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</si>
  <si>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</si>
  <si>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</si>
  <si>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</si>
  <si>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</si>
  <si>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</si>
  <si>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</si>
  <si>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</si>
  <si>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</si>
  <si>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</si>
  <si>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</si>
  <si>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</si>
  <si>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</si>
  <si>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</si>
  <si>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</si>
  <si>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</si>
  <si>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</si>
  <si>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</si>
  <si>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</si>
  <si>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</si>
  <si>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</si>
  <si>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</si>
  <si>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</si>
  <si>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</si>
  <si>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</si>
  <si>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</si>
  <si>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</si>
  <si>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</si>
  <si>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</si>
  <si>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</si>
  <si>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</si>
  <si>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</si>
  <si>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</si>
  <si>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</si>
  <si>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</si>
  <si>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</si>
  <si>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</si>
  <si>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</si>
  <si>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</si>
  <si>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</si>
  <si>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</si>
  <si>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</si>
  <si>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</si>
  <si>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</si>
  <si>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</si>
  <si>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</si>
  <si>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</si>
  <si>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</si>
  <si>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</si>
  <si>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</si>
  <si>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</si>
  <si>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</si>
  <si>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</si>
  <si>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</si>
  <si>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</si>
  <si>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</si>
  <si>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</si>
  <si>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</si>
  <si>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</si>
  <si>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</si>
  <si>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</si>
  <si>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</si>
  <si>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</si>
  <si>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</si>
  <si>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</si>
  <si>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</si>
  <si>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</si>
  <si>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</si>
  <si>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</si>
  <si>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</si>
  <si>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</si>
  <si>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</si>
  <si>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</si>
  <si>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</si>
  <si>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</si>
  <si>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</si>
  <si>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</si>
  <si>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</si>
  <si>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</si>
  <si>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</si>
  <si>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</si>
  <si>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</si>
  <si>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</si>
  <si>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</si>
  <si>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</si>
  <si>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</si>
  <si>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</si>
  <si>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</si>
  <si>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</si>
  <si>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</si>
  <si>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</si>
  <si>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</si>
  <si>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</si>
  <si>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</si>
  <si>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</si>
  <si>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</si>
  <si>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</si>
  <si>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</si>
  <si>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</si>
  <si>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</si>
  <si>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</si>
  <si>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</si>
  <si>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</si>
  <si>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</si>
  <si>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</si>
  <si>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</si>
  <si>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</si>
  <si>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</si>
  <si>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</si>
  <si>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</si>
  <si>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</si>
  <si>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</si>
  <si>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</si>
  <si>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</si>
  <si>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</si>
  <si>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</si>
  <si>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</si>
  <si>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</si>
  <si>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</si>
  <si>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</si>
  <si>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</si>
  <si>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</si>
  <si>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</si>
  <si>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</si>
  <si>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</si>
  <si>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</si>
  <si>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</si>
  <si>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</si>
  <si>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</si>
  <si>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</si>
  <si>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</si>
  <si>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</si>
  <si>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</si>
  <si>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</si>
  <si>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</si>
  <si>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</si>
  <si>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</si>
  <si>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</si>
  <si>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</si>
  <si>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</si>
  <si>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</si>
  <si>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</si>
  <si>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</si>
  <si>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</si>
  <si>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</si>
  <si>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</si>
  <si>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</si>
  <si>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</si>
  <si>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</si>
  <si>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</si>
  <si>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</si>
  <si>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</si>
  <si>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</si>
  <si>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</si>
  <si>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</si>
  <si>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</si>
  <si>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</si>
  <si>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</si>
  <si>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</si>
  <si>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</si>
  <si>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</si>
  <si>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</si>
  <si>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</si>
  <si>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</si>
  <si>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</si>
  <si>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</si>
  <si>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</si>
  <si>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</si>
  <si>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</si>
  <si>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</si>
  <si>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</si>
  <si>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</si>
  <si>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</si>
  <si>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</si>
  <si>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</si>
  <si>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</si>
  <si>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</si>
  <si>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</si>
  <si>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</si>
  <si>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</si>
  <si>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</si>
  <si>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</si>
  <si>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</si>
  <si>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</si>
  <si>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</si>
  <si>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</si>
  <si>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</si>
  <si>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</si>
  <si>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</si>
  <si>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</si>
  <si>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</si>
  <si>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</si>
  <si>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</si>
  <si>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</si>
  <si>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</si>
  <si>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</si>
  <si>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</si>
  <si>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</si>
  <si>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</si>
  <si>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</si>
  <si>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</si>
  <si>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</si>
  <si>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</si>
  <si>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</si>
  <si>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</si>
  <si>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</si>
  <si>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</si>
  <si>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</si>
  <si>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</si>
  <si>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</si>
  <si>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</si>
  <si>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</si>
  <si>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</si>
  <si>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</si>
  <si>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</si>
  <si>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</si>
  <si>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</si>
  <si>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</si>
  <si>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</si>
  <si>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</si>
  <si>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</si>
  <si>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</si>
  <si>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</si>
  <si>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</si>
  <si>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</si>
  <si>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</si>
  <si>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</si>
  <si>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</si>
  <si>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</si>
  <si>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</si>
  <si>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</si>
  <si>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</si>
  <si>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</si>
  <si>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</si>
  <si>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</si>
  <si>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</si>
  <si>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</si>
  <si>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</si>
  <si>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</si>
  <si>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</si>
  <si>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</si>
  <si>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</si>
  <si>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</si>
  <si>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</si>
  <si>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</si>
  <si>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</si>
  <si>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</si>
  <si>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</si>
  <si>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</si>
  <si>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</si>
  <si>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</si>
  <si>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</si>
  <si>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</si>
  <si>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</si>
  <si>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</si>
  <si>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</si>
  <si>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</si>
  <si>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</si>
  <si>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</si>
  <si>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</si>
  <si>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</si>
  <si>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</si>
  <si>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</si>
  <si>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</si>
  <si>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</si>
  <si>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</si>
  <si>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</si>
  <si>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</si>
  <si>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</si>
  <si>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</si>
  <si>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</si>
  <si>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</si>
  <si>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</si>
  <si>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</si>
  <si>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</si>
  <si>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</si>
  <si>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</si>
  <si>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</si>
  <si>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</si>
  <si>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</si>
  <si>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</si>
  <si>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</si>
  <si>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</si>
  <si>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</si>
  <si>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</si>
  <si>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</si>
  <si>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</si>
  <si>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</si>
  <si>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</si>
  <si>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</si>
  <si>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</si>
  <si>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</si>
  <si>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</si>
  <si>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</si>
  <si>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</si>
  <si>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</si>
  <si>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</si>
  <si>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</si>
  <si>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</si>
  <si>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</si>
  <si>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</si>
  <si>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</si>
  <si>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</si>
  <si>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</si>
  <si>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</si>
  <si>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</si>
  <si>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</si>
  <si>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</si>
  <si>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</si>
  <si>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</si>
  <si>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</si>
  <si>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</si>
  <si>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</si>
  <si>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</si>
  <si>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</si>
  <si>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</si>
  <si>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</si>
  <si>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</si>
  <si>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</si>
  <si>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</si>
  <si>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</si>
  <si>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</si>
  <si>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</si>
  <si>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</si>
  <si>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</si>
  <si>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</si>
  <si>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</si>
  <si>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</si>
  <si>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</si>
  <si>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</si>
  <si>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</si>
  <si>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</si>
  <si>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</si>
  <si>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</si>
  <si>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</si>
  <si>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</si>
  <si>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</si>
  <si>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</si>
  <si>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</si>
  <si>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</si>
  <si>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</si>
  <si>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</si>
  <si>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</si>
  <si>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</si>
  <si>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</si>
  <si>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</si>
  <si>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</si>
  <si>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</si>
  <si>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</si>
  <si>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</si>
  <si>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</si>
  <si>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</si>
  <si>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</si>
  <si>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</si>
  <si>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</si>
  <si>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</si>
  <si>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</si>
  <si>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</si>
  <si>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</si>
  <si>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</si>
  <si>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</si>
  <si>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</si>
  <si>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</si>
  <si>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</si>
  <si>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</si>
  <si>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</si>
  <si>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</si>
  <si>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</si>
  <si>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</si>
  <si>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</si>
  <si>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</si>
  <si>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</si>
  <si>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</si>
  <si>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</si>
  <si>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</si>
  <si>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</si>
  <si>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</si>
  <si>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</si>
  <si>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</si>
  <si>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</si>
  <si>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</si>
  <si>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</si>
  <si>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</si>
  <si>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</si>
  <si>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</si>
  <si>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</si>
  <si>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</si>
  <si>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</si>
  <si>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</si>
  <si>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</si>
  <si>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</si>
  <si>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</si>
  <si>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</si>
  <si>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</si>
  <si>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</si>
  <si>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</si>
  <si>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</si>
  <si>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</si>
  <si>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</si>
  <si>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</si>
  <si>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</si>
  <si>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</si>
  <si>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</si>
  <si>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</si>
  <si>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</si>
  <si>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</si>
  <si>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</si>
  <si>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</si>
  <si>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</si>
  <si>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</si>
  <si>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</si>
  <si>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</si>
  <si>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</si>
  <si>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</si>
  <si>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</si>
  <si>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</si>
  <si>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</si>
  <si>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</si>
  <si>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</si>
  <si>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</si>
  <si>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</si>
  <si>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</si>
  <si>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</si>
  <si>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</si>
  <si>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</si>
  <si>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</si>
  <si>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</si>
  <si>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</si>
  <si>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</si>
  <si>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</si>
  <si>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</si>
  <si>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</si>
  <si>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</si>
  <si>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</si>
  <si>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</si>
  <si>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</si>
  <si>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</si>
  <si>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</si>
  <si>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</si>
  <si>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</si>
  <si>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</si>
  <si>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</si>
  <si>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</si>
  <si>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</si>
  <si>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</si>
  <si>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</si>
  <si>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</si>
  <si>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</si>
  <si>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</si>
  <si>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</si>
  <si>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</si>
  <si>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</si>
  <si>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</si>
  <si>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</si>
  <si>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</si>
  <si>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</si>
  <si>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</si>
  <si>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</si>
  <si>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</si>
  <si>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</si>
  <si>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</si>
  <si>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</si>
  <si>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</si>
  <si>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</si>
  <si>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</si>
  <si>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</si>
  <si>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</si>
  <si>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</si>
  <si>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</si>
  <si>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</si>
  <si>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</si>
  <si>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</si>
  <si>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</si>
  <si>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</si>
  <si>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</si>
  <si>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</si>
  <si>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</si>
  <si>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</si>
  <si>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</si>
  <si>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</si>
  <si>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</si>
  <si>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</si>
  <si>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</si>
  <si>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</si>
  <si>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</si>
  <si>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</si>
  <si>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</si>
  <si>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</si>
  <si>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</si>
  <si>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</si>
  <si>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</si>
  <si>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</si>
  <si>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</si>
  <si>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</si>
  <si>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</si>
  <si>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</si>
  <si>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</si>
  <si>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</si>
  <si>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</si>
  <si>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</si>
  <si>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</si>
  <si>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</si>
  <si>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</si>
  <si>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</si>
  <si>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</si>
  <si>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</si>
  <si>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</si>
  <si>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</si>
  <si>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</si>
  <si>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</si>
  <si>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</si>
  <si>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</si>
  <si>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</si>
  <si>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</si>
  <si>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</si>
  <si>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</si>
  <si>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</si>
  <si>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</si>
  <si>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</si>
  <si>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</si>
  <si>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</si>
  <si>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</si>
  <si>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</si>
  <si>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</si>
  <si>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</si>
  <si>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</si>
  <si>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</si>
  <si>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</si>
  <si>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</si>
  <si>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</si>
  <si>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</si>
  <si>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</si>
  <si>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</si>
  <si>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</si>
  <si>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</si>
  <si>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</si>
  <si>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</si>
  <si>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</si>
  <si>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</si>
  <si>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</si>
  <si>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</si>
  <si>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</si>
  <si>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</si>
  <si>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</si>
  <si>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</si>
  <si>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</si>
  <si>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</si>
  <si>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</si>
  <si>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</si>
  <si>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</si>
  <si>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</si>
  <si>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</si>
  <si>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</si>
  <si>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</si>
  <si>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</si>
  <si>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</si>
  <si>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</si>
  <si>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</si>
  <si>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</si>
  <si>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</si>
  <si>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</si>
  <si>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</si>
  <si>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</si>
  <si>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</si>
  <si>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</si>
  <si>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</si>
  <si>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</si>
  <si>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</si>
  <si>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</si>
  <si>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</si>
  <si>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</si>
  <si>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</si>
  <si>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</si>
  <si>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</si>
  <si>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</si>
  <si>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</si>
  <si>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</si>
  <si>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</si>
  <si>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</si>
  <si>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</si>
  <si>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</si>
  <si>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</si>
  <si>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</si>
  <si>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</si>
  <si>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</si>
  <si>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</si>
  <si>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</si>
  <si>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</si>
  <si>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</si>
  <si>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</si>
  <si>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</si>
  <si>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</si>
  <si>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</si>
  <si>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</si>
  <si>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</si>
  <si>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</si>
  <si>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</si>
  <si>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</si>
  <si>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</si>
  <si>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</si>
  <si>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</si>
  <si>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</si>
  <si>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</si>
  <si>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</si>
  <si>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</si>
  <si>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</si>
  <si>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</si>
  <si>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</si>
  <si>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</si>
  <si>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</si>
  <si>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</si>
  <si>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</si>
  <si>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</si>
  <si>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</si>
  <si>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</si>
  <si>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</si>
  <si>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</si>
  <si>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</si>
  <si>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</si>
  <si>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</si>
  <si>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</si>
  <si>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</si>
  <si>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</si>
  <si>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</si>
  <si>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</si>
  <si>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</si>
  <si>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</si>
  <si>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</si>
  <si>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</si>
  <si>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</si>
  <si>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</si>
  <si>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</si>
  <si>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</si>
  <si>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</si>
  <si>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</si>
  <si>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</si>
  <si>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</si>
  <si>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</si>
  <si>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</si>
  <si>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</si>
  <si>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</si>
  <si>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</si>
  <si>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</si>
  <si>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</si>
  <si>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</si>
  <si>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</si>
  <si>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</si>
  <si>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</si>
  <si>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</si>
  <si>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</si>
  <si>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</si>
  <si>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</si>
  <si>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</si>
  <si>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</si>
  <si>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</si>
  <si>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</si>
  <si>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</si>
  <si>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</si>
  <si>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</si>
  <si>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</si>
  <si>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</si>
  <si>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</si>
  <si>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</si>
  <si>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</si>
  <si>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</si>
  <si>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</si>
  <si>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</si>
  <si>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</si>
  <si>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</si>
  <si>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</si>
  <si>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</si>
  <si>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</si>
  <si>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</si>
  <si>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</si>
  <si>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</si>
  <si>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</si>
  <si>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</si>
  <si>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</si>
  <si>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</si>
  <si>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</si>
  <si>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</si>
  <si>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</si>
  <si>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</si>
  <si>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</si>
  <si>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</si>
  <si>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</si>
  <si>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</si>
  <si>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</si>
  <si>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</si>
  <si>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</si>
  <si>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</si>
  <si>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</si>
  <si>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</si>
  <si>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</si>
  <si>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</si>
  <si>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</si>
  <si>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</si>
  <si>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</si>
  <si>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</si>
  <si>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</si>
  <si>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</si>
  <si>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</si>
  <si>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</si>
  <si>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</si>
  <si>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</si>
  <si>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</si>
  <si>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</si>
  <si>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</si>
  <si>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</si>
  <si>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</si>
  <si>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</si>
  <si>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</si>
  <si>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</si>
  <si>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</si>
  <si>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</si>
  <si>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</si>
  <si>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</si>
  <si>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</si>
  <si>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</si>
  <si>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</si>
  <si>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</si>
  <si>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</si>
  <si>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</si>
  <si>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</si>
  <si>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</si>
  <si>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</si>
  <si>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</si>
  <si>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</si>
  <si>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</si>
  <si>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</si>
  <si>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</si>
  <si>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</si>
  <si>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</si>
  <si>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</si>
  <si>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</si>
  <si>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</si>
  <si>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</si>
  <si>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</si>
  <si>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</si>
  <si>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</si>
  <si>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</si>
  <si>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</si>
  <si>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</si>
  <si>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</si>
  <si>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</si>
  <si>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</si>
  <si>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</si>
  <si>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</si>
  <si>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</si>
  <si>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</si>
  <si>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</si>
  <si>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</si>
  <si>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</si>
  <si>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</si>
  <si>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</si>
  <si>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</si>
  <si>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</si>
  <si>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</si>
  <si>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</si>
  <si>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</si>
  <si>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</si>
  <si>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</si>
  <si>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</si>
  <si>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</si>
  <si>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</si>
  <si>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</si>
  <si>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</si>
  <si>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</si>
  <si>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</si>
  <si>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</si>
  <si>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</si>
  <si>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</si>
  <si>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</si>
  <si>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</si>
  <si>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</si>
  <si>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</si>
  <si>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</si>
  <si>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</si>
  <si>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</si>
  <si>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</si>
  <si>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</si>
  <si>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</si>
  <si>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</si>
  <si>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</si>
  <si>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</si>
  <si>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</si>
  <si>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</si>
  <si>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</si>
  <si>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</si>
  <si>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</si>
  <si>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</si>
  <si>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</si>
  <si>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</si>
  <si>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</si>
  <si>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</si>
  <si>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</si>
  <si>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</si>
  <si>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</si>
  <si>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</si>
  <si>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</si>
  <si>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</si>
  <si>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</si>
  <si>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</si>
  <si>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</si>
  <si>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</si>
  <si>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</si>
  <si>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</si>
  <si>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</si>
  <si>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</si>
  <si>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</si>
  <si>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</si>
  <si>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</si>
  <si>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</si>
  <si>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</si>
  <si>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</si>
  <si>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</si>
  <si>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</si>
  <si>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</si>
  <si>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</si>
  <si>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</si>
  <si>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</si>
  <si>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</si>
  <si>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</si>
  <si>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</si>
  <si>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</si>
  <si>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</si>
  <si>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</si>
  <si>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</si>
  <si>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</si>
  <si>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</si>
  <si>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</si>
  <si>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</si>
  <si>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</si>
  <si>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</si>
  <si>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</si>
  <si>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</si>
  <si>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</si>
  <si>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</si>
  <si>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</si>
  <si>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</si>
  <si>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</si>
  <si>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</si>
  <si>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</si>
  <si>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</si>
  <si>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</si>
  <si>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</si>
  <si>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</si>
  <si>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</si>
  <si>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</si>
  <si>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</si>
  <si>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</si>
  <si>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</si>
  <si>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</si>
  <si>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</si>
  <si>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</si>
  <si>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</si>
  <si>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</si>
  <si>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</si>
  <si>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</si>
  <si>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</si>
  <si>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</si>
  <si>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</si>
  <si>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</si>
  <si>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</si>
  <si>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</si>
  <si>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</si>
  <si>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</si>
  <si>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</si>
  <si>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</si>
  <si>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</si>
  <si>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</si>
  <si>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</si>
  <si>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</si>
  <si>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</si>
  <si>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</si>
  <si>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</si>
  <si>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</si>
  <si>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</si>
  <si>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</si>
  <si>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</si>
  <si>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</si>
  <si>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</si>
  <si>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</si>
  <si>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</si>
  <si>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</si>
  <si>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</si>
  <si>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</si>
  <si>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</si>
  <si>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</si>
  <si>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</si>
  <si>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</si>
  <si>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</si>
  <si>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</si>
  <si>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</si>
  <si>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</si>
  <si>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</si>
  <si>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</si>
  <si>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</si>
  <si>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</si>
  <si>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</si>
  <si>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</si>
  <si>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</si>
  <si>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</si>
  <si>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</si>
  <si>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</si>
  <si>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</si>
  <si>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</si>
  <si>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</si>
  <si>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</si>
  <si>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</si>
  <si>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</si>
  <si>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</si>
  <si>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</si>
  <si>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</si>
  <si>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</si>
  <si>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</si>
  <si>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</si>
  <si>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</si>
  <si>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</si>
  <si>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</si>
  <si>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</si>
  <si>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</si>
  <si>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</si>
  <si>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</si>
  <si>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</si>
  <si>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</si>
  <si>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</si>
  <si>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</si>
  <si>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</si>
  <si>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</si>
  <si>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</si>
  <si>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</si>
  <si>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</si>
  <si>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</si>
  <si>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</si>
  <si>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</si>
  <si>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</si>
  <si>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</si>
  <si>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</si>
  <si>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</si>
  <si>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</si>
  <si>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</si>
  <si>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</si>
  <si>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</si>
  <si>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</si>
  <si>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</si>
  <si>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</si>
  <si>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</si>
  <si>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</si>
  <si>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</si>
  <si>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</si>
  <si>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</si>
  <si>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</si>
  <si>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</si>
  <si>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</si>
  <si>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</si>
  <si>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</si>
  <si>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</si>
  <si>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</si>
  <si>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</si>
  <si>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</si>
  <si>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</si>
  <si>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</si>
  <si>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</si>
  <si>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</si>
  <si>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</si>
  <si>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</si>
  <si>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</si>
  <si>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</si>
  <si>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</si>
  <si>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</si>
  <si>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</si>
  <si>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</si>
  <si>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</si>
  <si>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</si>
  <si>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</si>
  <si>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</si>
  <si>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</si>
  <si>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</si>
  <si>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</si>
  <si>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</si>
  <si>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</si>
  <si>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</si>
  <si>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</si>
  <si>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</si>
  <si>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</si>
  <si>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</si>
  <si>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</si>
  <si>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</si>
  <si>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</si>
  <si>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</si>
  <si>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</si>
  <si>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</si>
  <si>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</si>
  <si>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</si>
  <si>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</si>
  <si>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</si>
  <si>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</si>
  <si>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</si>
  <si>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</si>
  <si>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</si>
  <si>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</si>
  <si>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</si>
  <si>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</si>
  <si>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</si>
  <si>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</si>
  <si>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</si>
  <si>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</si>
  <si>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</si>
  <si>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</si>
  <si>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</si>
  <si>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</si>
  <si>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</si>
  <si>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</si>
  <si>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</si>
  <si>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</si>
  <si>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</si>
  <si>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</si>
  <si>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</si>
  <si>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</si>
  <si>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</si>
  <si>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</si>
  <si>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</si>
  <si>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</si>
  <si>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</si>
  <si>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</si>
  <si>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</si>
  <si>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</si>
  <si>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</si>
  <si>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</si>
  <si>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</si>
  <si>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</si>
  <si>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</si>
  <si>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</si>
  <si>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</si>
  <si>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</si>
  <si>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</si>
  <si>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</si>
  <si>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</si>
  <si>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</si>
  <si>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</si>
  <si>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</si>
  <si>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</si>
  <si>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</si>
  <si>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</si>
  <si>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</si>
  <si>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</si>
  <si>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</si>
  <si>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</si>
  <si>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</si>
  <si>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</si>
  <si>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</si>
  <si>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</si>
  <si>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</si>
  <si>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</si>
  <si>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</si>
  <si>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</si>
  <si>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</si>
  <si>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</si>
  <si>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</si>
  <si>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</si>
  <si>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</si>
  <si>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</si>
  <si>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</si>
  <si>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</si>
  <si>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</si>
  <si>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</si>
  <si>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</si>
  <si>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</si>
  <si>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</si>
  <si>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</si>
  <si>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</si>
  <si>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</si>
  <si>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</si>
  <si>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</si>
  <si>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</si>
  <si>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</si>
  <si>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</si>
  <si>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</si>
  <si>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</si>
  <si>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</si>
  <si>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</si>
  <si>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</si>
  <si>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</si>
  <si>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</si>
  <si>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</si>
  <si>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</si>
  <si>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</si>
  <si>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</si>
  <si>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</si>
  <si>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</si>
  <si>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</si>
  <si>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</si>
  <si>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</si>
  <si>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</si>
  <si>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</si>
  <si>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</si>
  <si>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</si>
  <si>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</si>
  <si>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</si>
  <si>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</si>
  <si>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</si>
  <si>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</si>
  <si>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</si>
  <si>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</si>
  <si>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</si>
  <si>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</si>
  <si>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</si>
  <si>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</si>
  <si>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</si>
  <si>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</si>
  <si>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</si>
  <si>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</si>
  <si>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</si>
  <si>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</si>
  <si>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</si>
  <si>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</si>
  <si>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</si>
  <si>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</si>
  <si>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</si>
  <si>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</si>
  <si>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</si>
  <si>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</si>
  <si>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</si>
  <si>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</si>
  <si>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</si>
  <si>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</si>
  <si>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</si>
  <si>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</si>
  <si>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</si>
  <si>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</si>
  <si>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</si>
  <si>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</si>
  <si>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</si>
  <si>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</si>
  <si>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</si>
  <si>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</si>
  <si>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</si>
  <si>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</si>
  <si>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</si>
  <si>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</si>
  <si>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</si>
  <si>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</si>
  <si>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</si>
  <si>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</si>
  <si>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</si>
  <si>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</si>
  <si>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</si>
  <si>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</si>
  <si>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</si>
  <si>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</si>
  <si>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</si>
  <si>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</si>
  <si>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</si>
  <si>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</si>
  <si>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</si>
  <si>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</si>
  <si>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</si>
  <si>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</si>
  <si>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</si>
  <si>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</si>
  <si>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</si>
  <si>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</si>
  <si>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</si>
  <si>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</si>
  <si>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</si>
  <si>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</si>
  <si>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</si>
  <si>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</si>
  <si>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</si>
  <si>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</si>
  <si>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</si>
  <si>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</si>
  <si>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</si>
  <si>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</si>
  <si>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</si>
  <si>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</si>
  <si>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</si>
  <si>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</si>
  <si>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</si>
  <si>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</si>
  <si>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</si>
  <si>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</si>
  <si>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</si>
  <si>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</si>
  <si>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</si>
  <si>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</si>
  <si>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</si>
  <si>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</si>
  <si>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</si>
  <si>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</si>
  <si>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</si>
  <si>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</si>
  <si>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</si>
  <si>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</si>
  <si>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</si>
  <si>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</si>
  <si>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</si>
  <si>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</si>
  <si>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</si>
  <si>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</si>
  <si>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</si>
  <si>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</si>
  <si>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</si>
  <si>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</si>
  <si>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</si>
  <si>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</si>
  <si>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</si>
  <si>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</si>
  <si>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</si>
  <si>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</si>
  <si>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</si>
  <si>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</si>
  <si>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</si>
  <si>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</si>
  <si>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</si>
  <si>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</si>
  <si>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</si>
  <si>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</si>
  <si>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</si>
  <si>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</si>
  <si>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</si>
  <si>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</si>
  <si>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</si>
  <si>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</si>
  <si>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</si>
  <si>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</si>
  <si>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</si>
  <si>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</si>
  <si>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</si>
  <si>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</si>
  <si>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</si>
  <si>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</si>
  <si>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</si>
  <si>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</si>
  <si>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</si>
  <si>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</si>
  <si>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</si>
  <si>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</si>
  <si>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</si>
  <si>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</si>
  <si>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</si>
  <si>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</si>
  <si>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</si>
  <si>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</si>
  <si>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</si>
  <si>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</si>
  <si>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</si>
  <si>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</si>
  <si>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</si>
  <si>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</si>
  <si>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</si>
  <si>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</si>
  <si>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</si>
  <si>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</si>
  <si>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</si>
  <si>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</si>
  <si>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</si>
  <si>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</si>
  <si>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</si>
  <si>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</si>
  <si>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</si>
  <si>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</si>
  <si>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</si>
  <si>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</si>
  <si>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</si>
  <si>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</si>
  <si>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</si>
  <si>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</si>
  <si>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</si>
  <si>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</si>
  <si>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</si>
  <si>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</si>
  <si>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</si>
  <si>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</si>
  <si>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</si>
  <si>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</si>
  <si>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</si>
  <si>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</si>
  <si>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</si>
  <si>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</si>
  <si>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</si>
  <si>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</si>
  <si>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</si>
  <si>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</si>
  <si>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</si>
  <si>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</si>
  <si>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</si>
  <si>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</si>
  <si>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</si>
  <si>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</si>
  <si>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</si>
  <si>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</si>
  <si>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</si>
  <si>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</si>
  <si>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</si>
  <si>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</si>
  <si>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</si>
  <si>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</si>
  <si>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</si>
  <si>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</si>
  <si>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</si>
  <si>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</si>
  <si>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</si>
  <si>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</si>
  <si>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</si>
  <si>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</si>
  <si>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</si>
  <si>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</si>
  <si>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</si>
  <si>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</si>
  <si>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</si>
  <si>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</si>
  <si>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</si>
  <si>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</si>
  <si>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</si>
  <si>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</si>
  <si>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</si>
  <si>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</si>
  <si>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</si>
  <si>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</si>
  <si>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</si>
  <si>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</si>
  <si>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</si>
  <si>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</si>
  <si>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</si>
  <si>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</si>
  <si>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</si>
  <si>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</si>
  <si>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</si>
  <si>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</si>
  <si>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</si>
  <si>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</si>
  <si>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</si>
  <si>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</si>
  <si>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</si>
  <si>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</si>
  <si>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</si>
  <si>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</si>
  <si>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</si>
  <si>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</si>
  <si>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</si>
  <si>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</si>
  <si>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</si>
  <si>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</si>
  <si>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</si>
  <si>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</si>
  <si>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</si>
  <si>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</si>
  <si>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</si>
  <si>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</si>
  <si>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</si>
  <si>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</si>
  <si>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</si>
  <si>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</si>
  <si>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</si>
  <si>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</si>
  <si>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</si>
  <si>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</si>
  <si>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</si>
  <si>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</si>
  <si>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</si>
  <si>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</si>
  <si>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</si>
  <si>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</si>
  <si>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</si>
  <si>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</si>
  <si>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</si>
  <si>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</si>
  <si>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</si>
  <si>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</si>
  <si>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</si>
  <si>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</si>
  <si>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</si>
  <si>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</si>
  <si>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</si>
  <si>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</si>
  <si>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</si>
  <si>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</si>
  <si>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</si>
  <si>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</si>
  <si>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</si>
  <si>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</si>
  <si>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</si>
  <si>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</si>
  <si>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</si>
  <si>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</si>
  <si>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</si>
  <si>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</si>
  <si>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</si>
  <si>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</si>
  <si>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</si>
  <si>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</si>
  <si>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</si>
  <si>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</si>
  <si>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</si>
  <si>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</si>
  <si>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</si>
  <si>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</si>
  <si>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</si>
  <si>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</si>
  <si>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</si>
  <si>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</si>
  <si>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</si>
  <si>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</si>
  <si>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</si>
  <si>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</si>
  <si>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</si>
  <si>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</si>
  <si>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</si>
  <si>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</si>
  <si>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</si>
  <si>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</si>
  <si>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</si>
  <si>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</si>
  <si>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</si>
  <si>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</si>
  <si>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</si>
  <si>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</si>
  <si>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</si>
  <si>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</si>
  <si>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</si>
  <si>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</si>
  <si>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</si>
  <si>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</si>
  <si>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</si>
  <si>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</si>
  <si>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</si>
  <si>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</si>
  <si>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</si>
  <si>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</si>
  <si>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</si>
  <si>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</si>
  <si>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</si>
  <si>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</si>
  <si>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</si>
  <si>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</si>
  <si>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</si>
  <si>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</si>
  <si>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</si>
  <si>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</si>
  <si>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</si>
  <si>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</si>
  <si>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</si>
  <si>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</si>
  <si>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</si>
  <si>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</si>
  <si>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</si>
  <si>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</si>
  <si>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</si>
  <si>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</si>
  <si>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</si>
  <si>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</si>
  <si>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</si>
  <si>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</si>
  <si>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</si>
  <si>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</si>
  <si>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</si>
  <si>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</si>
  <si>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</si>
  <si>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</si>
  <si>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</si>
  <si>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</si>
  <si>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</si>
  <si>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</si>
  <si>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</si>
  <si>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</si>
  <si>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</si>
  <si>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</si>
  <si>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</si>
  <si>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</si>
  <si>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</si>
  <si>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</si>
  <si>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</si>
  <si>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</si>
  <si>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</si>
  <si>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</si>
  <si>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</si>
  <si>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</si>
  <si>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</si>
  <si>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</si>
  <si>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</si>
  <si>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</si>
  <si>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</si>
  <si>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</si>
  <si>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</si>
  <si>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</si>
  <si>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</si>
  <si>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</si>
  <si>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</si>
  <si>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</si>
  <si>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</si>
  <si>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</si>
  <si>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</si>
  <si>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</si>
  <si>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</si>
  <si>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</si>
  <si>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</si>
  <si>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</si>
  <si>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</si>
  <si>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</si>
  <si>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</si>
  <si>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</si>
  <si>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</si>
  <si>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</si>
  <si>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</si>
  <si>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</si>
  <si>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</si>
  <si>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</si>
  <si>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</si>
  <si>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</si>
  <si>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</si>
  <si>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</si>
  <si>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</si>
  <si>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</si>
  <si>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</si>
  <si>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</si>
  <si>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</si>
  <si>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</si>
  <si>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</si>
  <si>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</si>
  <si>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</si>
  <si>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</si>
  <si>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</si>
  <si>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</si>
  <si>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</si>
  <si>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</si>
  <si>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</si>
  <si>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</si>
  <si>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</si>
  <si>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</si>
  <si>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</si>
  <si>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</si>
  <si>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</si>
  <si>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</si>
  <si>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</si>
  <si>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</si>
  <si>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</si>
  <si>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</si>
  <si>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</si>
  <si>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</si>
  <si>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</si>
  <si>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</si>
  <si>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</si>
  <si>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</si>
  <si>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</si>
  <si>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</si>
  <si>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</si>
  <si>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</si>
  <si>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</si>
  <si>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</si>
  <si>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</si>
  <si>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</si>
  <si>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</si>
  <si>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</si>
  <si>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</si>
  <si>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</si>
  <si>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</si>
  <si>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</si>
  <si>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</si>
  <si>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</si>
  <si>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</si>
  <si>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</si>
  <si>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</si>
  <si>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</si>
  <si>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</si>
  <si>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</si>
  <si>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</si>
  <si>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</si>
  <si>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</si>
  <si>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</si>
  <si>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</si>
  <si>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</si>
  <si>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</si>
  <si>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</si>
  <si>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</si>
  <si>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</si>
  <si>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</si>
  <si>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</si>
  <si>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</si>
  <si>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</si>
  <si>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</si>
  <si>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</si>
  <si>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</si>
  <si>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</si>
  <si>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</si>
  <si>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</si>
  <si>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</si>
  <si>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</si>
  <si>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</si>
  <si>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</si>
  <si>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</si>
  <si>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</si>
  <si>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</si>
  <si>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</si>
  <si>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</si>
  <si>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</si>
  <si>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</si>
  <si>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</si>
  <si>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</si>
  <si>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</si>
  <si>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</si>
  <si>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</si>
  <si>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</si>
  <si>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</si>
  <si>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</si>
  <si>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</si>
  <si>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</si>
  <si>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</si>
  <si>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</si>
  <si>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</si>
  <si>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</si>
  <si>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</si>
  <si>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</si>
  <si>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</si>
  <si>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</si>
  <si>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</si>
  <si>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</si>
  <si>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</si>
  <si>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</si>
  <si>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</si>
  <si>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</si>
  <si>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</si>
  <si>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</si>
  <si>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</si>
  <si>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</si>
  <si>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</si>
  <si>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</si>
  <si>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</si>
  <si>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</si>
  <si>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</si>
  <si>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</si>
  <si>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</si>
  <si>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</si>
  <si>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</si>
  <si>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</si>
  <si>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</si>
  <si>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</si>
  <si>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</si>
  <si>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</si>
  <si>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</si>
  <si>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</si>
  <si>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</si>
  <si>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</si>
  <si>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</si>
  <si>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</si>
  <si>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</si>
  <si>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</si>
  <si>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</si>
  <si>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</si>
  <si>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</si>
  <si>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</si>
  <si>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</si>
  <si>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</si>
  <si>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</si>
  <si>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</si>
  <si>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</si>
  <si>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</si>
  <si>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</si>
  <si>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</si>
  <si>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</si>
  <si>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</si>
  <si>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</si>
  <si>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</si>
  <si>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</si>
  <si>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</si>
  <si>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</si>
  <si>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</si>
  <si>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</si>
  <si>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</si>
  <si>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</si>
  <si>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</si>
  <si>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</si>
  <si>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</si>
  <si>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</si>
  <si>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</si>
  <si>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</si>
  <si>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</si>
  <si>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</si>
  <si>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</si>
  <si>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</si>
  <si>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</si>
  <si>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</si>
  <si>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</si>
  <si>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</si>
  <si>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</si>
  <si>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</si>
  <si>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</si>
  <si>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</si>
  <si>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</si>
  <si>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</si>
  <si>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</si>
  <si>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</si>
  <si>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</si>
  <si>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</si>
  <si>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</si>
  <si>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</si>
  <si>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</si>
  <si>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</si>
  <si>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</si>
  <si>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</si>
  <si>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</si>
  <si>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</si>
  <si>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</si>
  <si>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</si>
  <si>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</si>
  <si>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</si>
  <si>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</si>
  <si>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</si>
  <si>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</si>
  <si>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</si>
  <si>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</si>
  <si>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</si>
  <si>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</si>
  <si>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</si>
  <si>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</si>
  <si>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</si>
  <si>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</si>
  <si>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</si>
  <si>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</si>
  <si>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</si>
  <si>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</si>
  <si>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</si>
  <si>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</si>
  <si>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</si>
  <si>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</si>
  <si>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</si>
  <si>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</si>
  <si>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</si>
  <si>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</si>
  <si>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</si>
  <si>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</si>
  <si>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</si>
  <si>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</si>
  <si>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</si>
  <si>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</si>
  <si>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</si>
  <si>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</si>
  <si>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</si>
  <si>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</si>
  <si>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</si>
  <si>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</si>
  <si>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</si>
  <si>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</si>
  <si>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</si>
  <si>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</si>
  <si>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</si>
  <si>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</si>
  <si>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</si>
  <si>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</si>
  <si>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</si>
  <si>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</si>
  <si>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</si>
  <si>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</si>
  <si>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</si>
  <si>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</si>
  <si>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</si>
  <si>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</si>
  <si>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</si>
  <si>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</si>
  <si>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</si>
  <si>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</si>
  <si>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</si>
  <si>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</si>
  <si>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</si>
  <si>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</si>
  <si>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</si>
  <si>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</si>
  <si>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</si>
  <si>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</si>
  <si>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</si>
  <si>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</si>
  <si>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</si>
  <si>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</si>
  <si>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</si>
  <si>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</si>
  <si>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</si>
  <si>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</si>
  <si>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</si>
  <si>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</si>
  <si>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</si>
  <si>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</si>
  <si>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</si>
  <si>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</si>
  <si>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</si>
  <si>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</si>
  <si>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</si>
  <si>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</si>
  <si>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</si>
  <si>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</si>
  <si>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</si>
  <si>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</si>
  <si>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</si>
  <si>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</si>
  <si>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</si>
  <si>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</si>
  <si>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</si>
  <si>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</si>
  <si>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</si>
  <si>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</si>
  <si>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</si>
  <si>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</si>
  <si>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</si>
  <si>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</si>
  <si>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</si>
  <si>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</si>
  <si>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</si>
  <si>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</si>
  <si>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</si>
  <si>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</si>
  <si>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</si>
  <si>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</si>
  <si>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</si>
  <si>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</si>
  <si>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</si>
  <si>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</si>
  <si>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</si>
  <si>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</si>
  <si>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</si>
  <si>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</si>
  <si>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</si>
  <si>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</si>
  <si>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</si>
  <si>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</si>
  <si>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</si>
  <si>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</si>
  <si>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</si>
  <si>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</si>
  <si>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</si>
  <si>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</si>
  <si>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</si>
  <si>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</si>
  <si>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</si>
  <si>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</si>
  <si>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</si>
  <si>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</si>
  <si>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</si>
  <si>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</si>
  <si>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</si>
  <si>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</si>
  <si>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</si>
  <si>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</si>
  <si>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</si>
  <si>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</si>
  <si>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</si>
  <si>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</si>
  <si>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</si>
  <si>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</si>
  <si>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</si>
  <si>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</si>
  <si>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</si>
  <si>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</si>
  <si>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</si>
  <si>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</si>
  <si>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</si>
  <si>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</si>
  <si>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</si>
  <si>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</si>
  <si>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</si>
  <si>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</si>
  <si>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</si>
  <si>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</si>
  <si>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</si>
  <si>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</si>
  <si>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</si>
  <si>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</si>
  <si>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</si>
  <si>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</si>
  <si>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</si>
  <si>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</si>
  <si>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</si>
  <si>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</si>
  <si>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</si>
  <si>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</si>
  <si>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</si>
  <si>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</si>
  <si>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</si>
  <si>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</si>
  <si>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</si>
  <si>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</si>
  <si>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</si>
  <si>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</si>
  <si>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</si>
  <si>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</si>
  <si>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</si>
  <si>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</si>
  <si>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</si>
  <si>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</si>
  <si>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</si>
  <si>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</si>
  <si>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</si>
  <si>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</si>
  <si>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</si>
  <si>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</si>
  <si>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</si>
  <si>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</si>
  <si>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</si>
  <si>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</si>
  <si>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</si>
  <si>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</si>
  <si>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</si>
  <si>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</si>
  <si>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</si>
  <si>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</si>
  <si>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</si>
  <si>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</si>
  <si>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</si>
  <si>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</si>
  <si>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</si>
  <si>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</si>
  <si>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</si>
  <si>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</si>
  <si>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</si>
  <si>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</si>
  <si>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</si>
  <si>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</si>
  <si>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</si>
  <si>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</si>
  <si>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</si>
  <si>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</si>
  <si>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</si>
  <si>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</si>
  <si>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</si>
  <si>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</si>
  <si>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</si>
  <si>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</si>
  <si>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</si>
  <si>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</si>
  <si>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</si>
  <si>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</si>
  <si>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</si>
  <si>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</si>
  <si>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</si>
  <si>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</si>
  <si>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</si>
  <si>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</si>
  <si>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</si>
  <si>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</si>
  <si>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</si>
  <si>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</si>
  <si>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</si>
  <si>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</si>
  <si>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</si>
  <si>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</si>
  <si>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</si>
  <si>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</si>
  <si>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</si>
  <si>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</si>
  <si>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</si>
  <si>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</si>
  <si>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</si>
  <si>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</si>
  <si>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</si>
  <si>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</si>
  <si>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</si>
  <si>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</si>
  <si>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</si>
  <si>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</si>
  <si>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</si>
  <si>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</si>
  <si>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</si>
  <si>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</si>
  <si>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</si>
  <si>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</si>
  <si>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</si>
  <si>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</si>
  <si>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</si>
  <si>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</si>
  <si>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</si>
  <si>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</si>
  <si>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</si>
  <si>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</si>
  <si>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</si>
  <si>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</si>
  <si>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</si>
  <si>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</si>
  <si>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</si>
  <si>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</si>
  <si>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</si>
  <si>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</si>
  <si>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</si>
  <si>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</si>
  <si>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</si>
  <si>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</si>
  <si>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</si>
  <si>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</si>
  <si>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</si>
  <si>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</si>
  <si>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</si>
  <si>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</si>
  <si>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</si>
  <si>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</si>
  <si>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</si>
  <si>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</si>
  <si>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</si>
  <si>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</si>
  <si>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</si>
  <si>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</si>
  <si>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</si>
  <si>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</si>
  <si>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</si>
  <si>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</si>
  <si>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</si>
  <si>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</si>
  <si>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</si>
  <si>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</si>
  <si>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</si>
  <si>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</si>
  <si>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</si>
  <si>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</si>
  <si>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</si>
  <si>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</si>
  <si>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</si>
  <si>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</si>
  <si>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</si>
  <si>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</si>
  <si>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</si>
  <si>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</si>
  <si>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</si>
  <si>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</si>
  <si>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</si>
  <si>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</si>
  <si>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</si>
  <si>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</si>
  <si>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</si>
  <si>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</si>
  <si>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</si>
  <si>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</si>
  <si>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</si>
  <si>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</si>
  <si>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</si>
  <si>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</si>
  <si>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</si>
  <si>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</si>
  <si>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</si>
  <si>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</si>
  <si>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</si>
  <si>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</si>
  <si>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</si>
  <si>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</si>
  <si>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</si>
  <si>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</si>
  <si>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</si>
  <si>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</si>
  <si>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</si>
  <si>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</si>
  <si>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</si>
  <si>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</si>
  <si>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</si>
  <si>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</si>
  <si>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</si>
  <si>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</si>
  <si>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</si>
  <si>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</si>
  <si>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</si>
  <si>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</si>
  <si>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</si>
  <si>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</si>
  <si>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</si>
  <si>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</si>
  <si>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</si>
  <si>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</si>
  <si>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</si>
  <si>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</si>
  <si>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</si>
  <si>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</si>
  <si>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</si>
  <si>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</si>
  <si>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</si>
  <si>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</si>
  <si>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</si>
  <si>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</si>
  <si>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</si>
  <si>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</si>
  <si>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</si>
  <si>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</si>
  <si>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</si>
  <si>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</si>
  <si>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</si>
  <si>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</si>
  <si>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</si>
  <si>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</si>
  <si>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</si>
  <si>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</si>
  <si>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</si>
  <si>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</si>
  <si>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</si>
  <si>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</si>
  <si>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</si>
  <si>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</si>
  <si>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</si>
  <si>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</si>
  <si>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</si>
  <si>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</si>
  <si>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</si>
  <si>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</si>
  <si>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</si>
  <si>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</si>
  <si>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</si>
  <si>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</si>
  <si>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</si>
  <si>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</si>
  <si>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</si>
  <si>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</si>
  <si>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</si>
  <si>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</si>
  <si>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</si>
  <si>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</si>
  <si>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</si>
  <si>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</si>
  <si>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</si>
  <si>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</si>
  <si>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</si>
  <si>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</si>
  <si>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</si>
  <si>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</si>
  <si>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</si>
  <si>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</si>
  <si>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</si>
  <si>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</si>
  <si>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</si>
  <si>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</si>
  <si>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</si>
  <si>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</si>
  <si>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</si>
  <si>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</si>
  <si>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</si>
  <si>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</si>
  <si>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</si>
  <si>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</si>
  <si>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</si>
  <si>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</si>
  <si>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</si>
  <si>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</si>
  <si>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</si>
  <si>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</si>
  <si>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</si>
  <si>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</si>
  <si>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</si>
  <si>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</si>
  <si>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</si>
  <si>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</si>
  <si>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</si>
  <si>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</si>
  <si>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</si>
  <si>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</si>
  <si>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</si>
  <si>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</si>
  <si>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</si>
  <si>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</si>
  <si>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</si>
  <si>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</si>
  <si>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</si>
  <si>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</si>
  <si>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</si>
  <si>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</si>
  <si>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</si>
  <si>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</si>
  <si>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</si>
  <si>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</si>
  <si>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</si>
  <si>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</si>
  <si>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</si>
  <si>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</si>
  <si>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</si>
  <si>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</si>
  <si>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</si>
  <si>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</si>
  <si>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</si>
  <si>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</si>
  <si>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</si>
  <si>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</si>
  <si>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</si>
  <si>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</si>
  <si>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</si>
  <si>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</si>
  <si>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</si>
  <si>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</si>
  <si>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</si>
  <si>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</si>
  <si>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</si>
  <si>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</si>
  <si>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</si>
  <si>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</si>
  <si>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</si>
  <si>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</si>
  <si>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</si>
  <si>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</si>
  <si>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</si>
  <si>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</si>
  <si>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</si>
  <si>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</si>
  <si>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</si>
  <si>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</si>
  <si>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</si>
  <si>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</si>
  <si>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</si>
  <si>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</si>
  <si>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</si>
  <si>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</si>
  <si>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</si>
  <si>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</si>
  <si>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</si>
  <si>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</si>
  <si>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</si>
  <si>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</si>
  <si>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</si>
  <si>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</si>
  <si>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</si>
  <si>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</si>
  <si>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</si>
  <si>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</si>
  <si>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</si>
  <si>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</si>
  <si>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</si>
  <si>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</si>
  <si>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</si>
  <si>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</si>
  <si>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</si>
  <si>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</si>
  <si>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</si>
  <si>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</si>
  <si>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</si>
  <si>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</si>
  <si>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</si>
  <si>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</si>
  <si>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</si>
  <si>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</si>
  <si>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</si>
  <si>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</si>
  <si>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</si>
  <si>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</si>
  <si>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</si>
  <si>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</si>
  <si>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</si>
  <si>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</si>
  <si>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</si>
  <si>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</si>
  <si>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</si>
  <si>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</si>
  <si>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</si>
  <si>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</si>
  <si>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</si>
  <si>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</si>
  <si>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</si>
  <si>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</si>
  <si>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</si>
  <si>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</si>
  <si>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</si>
  <si>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</si>
  <si>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</si>
  <si>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</si>
  <si>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</si>
  <si>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</si>
  <si>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</si>
  <si>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</si>
  <si>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</si>
  <si>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</si>
  <si>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</si>
  <si>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</si>
  <si>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</si>
  <si>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</si>
  <si>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</si>
  <si>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</si>
  <si>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</si>
  <si>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</si>
  <si>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</si>
  <si>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</si>
  <si>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</si>
  <si>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</si>
  <si>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</si>
  <si>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</si>
  <si>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</si>
  <si>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</si>
  <si>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</si>
  <si>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</si>
  <si>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</si>
  <si>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</si>
  <si>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</si>
  <si>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</si>
  <si>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</si>
  <si>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</si>
  <si>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</si>
  <si>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</si>
  <si>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</si>
  <si>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</si>
  <si>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</si>
  <si>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</si>
  <si>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</si>
  <si>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</si>
  <si>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</si>
  <si>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</si>
  <si>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</si>
  <si>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</si>
  <si>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</si>
  <si>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</si>
  <si>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</si>
  <si>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</si>
  <si>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</si>
  <si>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</si>
  <si>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</si>
  <si>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</si>
  <si>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</si>
  <si>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</si>
  <si>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</si>
  <si>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</si>
  <si>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</si>
  <si>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</si>
  <si>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</si>
  <si>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</si>
  <si>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</si>
  <si>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</si>
  <si>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</si>
  <si>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</si>
  <si>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</si>
  <si>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</si>
  <si>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</si>
  <si>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</si>
  <si>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</si>
  <si>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</si>
  <si>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</si>
  <si>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</si>
  <si>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</si>
  <si>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</si>
  <si>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</si>
  <si>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</si>
  <si>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</si>
  <si>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</si>
  <si>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</si>
  <si>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</si>
  <si>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</si>
  <si>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</si>
  <si>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</si>
  <si>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</si>
  <si>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</si>
  <si>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</si>
  <si>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</si>
  <si>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</si>
  <si>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</si>
  <si>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</si>
  <si>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</si>
  <si>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</si>
  <si>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</si>
  <si>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</si>
  <si>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</si>
  <si>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</si>
  <si>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</si>
  <si>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</si>
  <si>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</si>
  <si>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</si>
  <si>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</si>
  <si>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</si>
  <si>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</si>
  <si>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</si>
  <si>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</si>
  <si>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</si>
  <si>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</si>
  <si>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</si>
  <si>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</si>
  <si>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</si>
  <si>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</si>
  <si>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</si>
  <si>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</si>
  <si>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</si>
  <si>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</si>
  <si>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</si>
  <si>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</si>
  <si>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</si>
  <si>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</si>
  <si>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</si>
  <si>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</si>
  <si>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</si>
  <si>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</si>
  <si>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</si>
  <si>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</si>
  <si>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</si>
  <si>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</si>
  <si>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</si>
  <si>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</si>
  <si>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</si>
  <si>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</si>
  <si>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</si>
  <si>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</si>
  <si>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</si>
  <si>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</si>
  <si>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</si>
  <si>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</si>
  <si>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</si>
  <si>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</si>
  <si>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</si>
  <si>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</si>
  <si>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</si>
  <si>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</si>
  <si>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</si>
  <si>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</si>
  <si>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</si>
  <si>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</si>
  <si>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</si>
  <si>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</si>
  <si>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</si>
  <si>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</si>
  <si>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</si>
  <si>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</si>
  <si>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</si>
  <si>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</si>
  <si>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</si>
  <si>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</si>
  <si>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</si>
  <si>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</si>
  <si>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</si>
  <si>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</si>
  <si>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</si>
  <si>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</si>
  <si>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</si>
  <si>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</si>
  <si>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</si>
  <si>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</si>
  <si>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</si>
  <si>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</si>
  <si>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</si>
  <si>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</si>
  <si>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</si>
  <si>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</si>
  <si>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</si>
  <si>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</si>
  <si>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</si>
  <si>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</si>
  <si>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</si>
  <si>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</si>
  <si>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</si>
  <si>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</si>
  <si>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</si>
  <si>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</si>
  <si>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</si>
  <si>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</si>
  <si>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</si>
  <si>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</si>
  <si>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</si>
  <si>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</si>
  <si>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</si>
  <si>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</si>
  <si>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</si>
  <si>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</si>
  <si>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</si>
  <si>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</si>
  <si>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</si>
  <si>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</si>
  <si>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</si>
  <si>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</si>
  <si>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</si>
  <si>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</si>
  <si>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</si>
  <si>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</si>
  <si>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</si>
  <si>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</si>
  <si>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</si>
  <si>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</si>
  <si>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</si>
  <si>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</si>
  <si>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</si>
  <si>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</si>
  <si>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</si>
  <si>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</si>
  <si>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</si>
  <si>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</si>
  <si>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</si>
  <si>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</si>
  <si>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</si>
  <si>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</si>
  <si>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</si>
  <si>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</si>
  <si>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</si>
  <si>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</si>
  <si>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</si>
  <si>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</si>
  <si>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</si>
  <si>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</si>
  <si>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</si>
  <si>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</si>
  <si>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</si>
  <si>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</si>
  <si>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</si>
  <si>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</si>
  <si>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</si>
  <si>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</si>
  <si>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</si>
  <si>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</si>
  <si>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</si>
  <si>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</si>
  <si>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</si>
  <si>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</si>
  <si>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</si>
  <si>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</si>
  <si>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</si>
  <si>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</si>
  <si>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</si>
  <si>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</si>
  <si>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</si>
  <si>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</si>
  <si>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</si>
  <si>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</si>
  <si>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</si>
  <si>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</si>
  <si>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</si>
  <si>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</si>
  <si>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</si>
  <si>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</si>
  <si>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</si>
  <si>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</si>
  <si>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</si>
  <si>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</si>
  <si>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</si>
  <si>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</si>
  <si>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</si>
  <si>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</si>
  <si>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</si>
  <si>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</si>
  <si>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</si>
  <si>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</si>
  <si>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</si>
  <si>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</si>
  <si>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</si>
  <si>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</si>
  <si>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</si>
  <si>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</si>
  <si>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</si>
  <si>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</si>
  <si>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</si>
  <si>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</si>
  <si>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</si>
  <si>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</si>
  <si>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</si>
  <si>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</si>
  <si>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</si>
  <si>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</si>
  <si>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</si>
  <si>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</si>
  <si>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</si>
  <si>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</si>
  <si>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</si>
  <si>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</si>
  <si>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</si>
  <si>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</si>
  <si>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</si>
  <si>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</si>
  <si>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</si>
  <si>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</si>
  <si>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</si>
  <si>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</si>
  <si>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</si>
  <si>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</si>
  <si>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</si>
  <si>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</si>
  <si>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</si>
  <si>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</si>
  <si>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</si>
  <si>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</si>
  <si>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</si>
  <si>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</si>
  <si>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</si>
  <si>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</si>
  <si>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</si>
  <si>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</si>
  <si>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</si>
  <si>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</si>
  <si>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</si>
  <si>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</si>
  <si>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</si>
  <si>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</si>
  <si>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</si>
  <si>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</si>
  <si>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</si>
  <si>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</si>
  <si>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</si>
  <si>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</si>
  <si>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</si>
  <si>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</si>
  <si>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</si>
  <si>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</si>
  <si>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</si>
  <si>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</si>
  <si>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</si>
  <si>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</si>
  <si>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</si>
  <si>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</si>
  <si>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</si>
  <si>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</si>
  <si>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</si>
  <si>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</si>
  <si>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</si>
  <si>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</si>
  <si>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</si>
  <si>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</si>
  <si>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</si>
  <si>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</si>
  <si>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</si>
  <si>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</si>
  <si>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</si>
  <si>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</si>
  <si>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</si>
  <si>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</si>
  <si>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</si>
  <si>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</si>
  <si>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</si>
  <si>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</si>
  <si>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</si>
  <si>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</si>
  <si>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</si>
  <si>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</si>
  <si>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</si>
  <si>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</si>
  <si>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</si>
  <si>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</si>
  <si>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</si>
  <si>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</si>
  <si>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</si>
  <si>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</si>
  <si>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</si>
  <si>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</si>
  <si>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</si>
  <si>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</si>
  <si>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</si>
  <si>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</si>
  <si>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</si>
  <si>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</si>
  <si>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</si>
  <si>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</si>
  <si>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</si>
  <si>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</si>
  <si>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</si>
  <si>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</si>
  <si>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</si>
  <si>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</si>
  <si>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</si>
  <si>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</si>
  <si>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</si>
  <si>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</si>
  <si>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</si>
  <si>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</si>
  <si>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</si>
  <si>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</si>
  <si>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</si>
  <si>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</si>
  <si>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</si>
  <si>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</si>
  <si>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</si>
  <si>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</si>
  <si>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</si>
  <si>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</si>
  <si>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</si>
  <si>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</si>
  <si>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</si>
  <si>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</si>
  <si>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</si>
  <si>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</si>
  <si>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</si>
  <si>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</si>
  <si>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</si>
  <si>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</si>
  <si>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</si>
  <si>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</si>
  <si>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</si>
  <si>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</si>
  <si>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</si>
  <si>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</si>
  <si>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</si>
  <si>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</si>
  <si>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</si>
  <si>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</si>
  <si>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</si>
  <si>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</si>
  <si>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</si>
  <si>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</si>
  <si>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</si>
  <si>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</si>
  <si>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</si>
  <si>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</si>
  <si>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</si>
  <si>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</si>
  <si>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</si>
  <si>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</si>
  <si>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</si>
  <si>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</si>
  <si>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</si>
  <si>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</si>
  <si>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</si>
  <si>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</si>
  <si>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</si>
  <si>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</si>
  <si>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</si>
  <si>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</si>
  <si>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</si>
  <si>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</si>
  <si>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</si>
  <si>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</si>
  <si>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</si>
  <si>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</si>
  <si>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</si>
  <si>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</si>
  <si>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</si>
  <si>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</si>
  <si>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</si>
  <si>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</si>
  <si>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</si>
  <si>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</si>
  <si>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</si>
  <si>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</si>
  <si>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</si>
  <si>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</si>
  <si>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</si>
  <si>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</si>
  <si>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</si>
  <si>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</si>
  <si>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</si>
  <si>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</si>
  <si>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</si>
  <si>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</si>
  <si>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</si>
  <si>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</si>
  <si>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</si>
  <si>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</si>
  <si>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</si>
  <si>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</si>
  <si>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</si>
  <si>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</si>
  <si>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</si>
  <si>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</si>
  <si>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</si>
  <si>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</si>
  <si>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</si>
  <si>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</si>
  <si>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</si>
  <si>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</si>
  <si>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</si>
  <si>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</si>
  <si>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</si>
  <si>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</si>
  <si>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</si>
  <si>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</si>
  <si>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</si>
  <si>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</si>
  <si>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</si>
  <si>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</si>
  <si>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</si>
  <si>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</si>
  <si>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</si>
  <si>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</si>
  <si>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</si>
  <si>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</si>
  <si>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</si>
  <si>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</si>
  <si>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</si>
  <si>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</si>
  <si>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</si>
  <si>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</si>
  <si>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</si>
  <si>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</si>
  <si>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</si>
  <si>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</si>
  <si>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</si>
  <si>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</si>
  <si>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</si>
  <si>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</si>
  <si>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</si>
  <si>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</si>
  <si>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</si>
  <si>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</si>
  <si>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</si>
  <si>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</si>
  <si>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</si>
  <si>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</si>
  <si>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</si>
  <si>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</si>
  <si>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</si>
  <si>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</si>
  <si>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</si>
  <si>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</si>
  <si>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</si>
  <si>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</si>
  <si>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</si>
  <si>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</si>
  <si>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</si>
  <si>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</si>
  <si>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</si>
  <si>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</si>
  <si>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</si>
  <si>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</si>
  <si>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</si>
  <si>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</si>
  <si>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</si>
  <si>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</si>
  <si>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</si>
  <si>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</si>
  <si>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</si>
  <si>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</si>
  <si>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</si>
  <si>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</si>
  <si>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</si>
  <si>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</si>
  <si>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</si>
  <si>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</si>
  <si>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</si>
  <si>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</si>
  <si>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</si>
  <si>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</si>
  <si>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</si>
  <si>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</si>
  <si>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</si>
  <si>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</si>
  <si>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</si>
  <si>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</si>
  <si>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</si>
  <si>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</si>
  <si>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</si>
  <si>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</si>
  <si>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</si>
  <si>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</si>
  <si>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</si>
  <si>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</si>
  <si>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</si>
  <si>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</si>
  <si>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</si>
  <si>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</si>
  <si>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</si>
  <si>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</si>
  <si>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</si>
  <si>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</si>
  <si>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</si>
  <si>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</si>
  <si>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</si>
  <si>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</si>
  <si>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</si>
  <si>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</si>
  <si>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</si>
  <si>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</si>
  <si>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</si>
  <si>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</si>
  <si>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</si>
  <si>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</si>
  <si>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</si>
  <si>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</si>
  <si>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</si>
  <si>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</si>
  <si>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</si>
  <si>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</si>
  <si>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</si>
  <si>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</si>
  <si>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</si>
  <si>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</si>
  <si>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</si>
  <si>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</si>
  <si>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</si>
  <si>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</si>
  <si>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</si>
  <si>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</si>
  <si>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</si>
  <si>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</si>
  <si>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</si>
  <si>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</si>
  <si>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</si>
  <si>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</si>
  <si>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</si>
  <si>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</si>
  <si>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</si>
  <si>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</si>
  <si>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</si>
  <si>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</si>
  <si>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</si>
  <si>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</si>
  <si>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</si>
  <si>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</si>
  <si>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</si>
  <si>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</si>
  <si>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</si>
  <si>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</si>
  <si>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</si>
  <si>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</si>
  <si>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</si>
  <si>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</si>
  <si>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</si>
  <si>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</si>
  <si>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</si>
  <si>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</si>
  <si>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</si>
  <si>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</si>
  <si>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</si>
  <si>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</si>
  <si>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</si>
  <si>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</si>
  <si>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</si>
  <si>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</si>
  <si>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</si>
  <si>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</si>
  <si>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</si>
  <si>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</si>
  <si>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</si>
  <si>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</si>
  <si>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</si>
  <si>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</si>
  <si>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</si>
  <si>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</si>
  <si>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</si>
  <si>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</si>
  <si>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</si>
  <si>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</si>
  <si>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</si>
  <si>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</si>
  <si>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</si>
  <si>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</si>
  <si>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</si>
  <si>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</si>
  <si>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</si>
  <si>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</si>
  <si>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</si>
  <si>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</si>
  <si>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</si>
  <si>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</si>
  <si>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</si>
  <si>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</si>
  <si>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</si>
  <si>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</si>
  <si>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</si>
  <si>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</si>
  <si>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</si>
  <si>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</si>
  <si>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</si>
  <si>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</si>
  <si>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</si>
  <si>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</si>
  <si>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</si>
  <si>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</si>
  <si>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</si>
  <si>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</si>
  <si>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</si>
  <si>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</si>
  <si>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</si>
  <si>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</si>
  <si>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</si>
  <si>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</si>
  <si>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</si>
  <si>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</si>
  <si>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</si>
  <si>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</si>
  <si>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</si>
  <si>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</si>
  <si>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</si>
  <si>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</si>
  <si>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</si>
  <si>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</si>
  <si>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</si>
  <si>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</si>
  <si>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</si>
  <si>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</si>
  <si>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</si>
  <si>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</si>
  <si>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</si>
  <si>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</si>
  <si>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</si>
  <si>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</si>
  <si>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</si>
  <si>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</si>
  <si>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</si>
  <si>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</si>
  <si>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</si>
  <si>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</si>
  <si>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</si>
  <si>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</si>
  <si>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</si>
  <si>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</si>
  <si>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</si>
  <si>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</si>
  <si>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</si>
  <si>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</si>
  <si>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</si>
  <si>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</si>
  <si>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</si>
  <si>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</si>
  <si>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</si>
  <si>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</si>
  <si>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</si>
  <si>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</si>
  <si>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</si>
  <si>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</si>
  <si>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</si>
  <si>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</si>
  <si>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</si>
  <si>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</si>
  <si>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</si>
  <si>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</si>
  <si>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</si>
  <si>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</si>
  <si>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</si>
  <si>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</si>
  <si>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</si>
  <si>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</si>
  <si>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</si>
  <si>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</si>
  <si>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</si>
  <si>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</si>
  <si>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</si>
  <si>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</si>
  <si>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</si>
  <si>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</si>
  <si>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</si>
  <si>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</si>
  <si>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</si>
  <si>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</si>
  <si>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</si>
  <si>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</si>
  <si>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</si>
  <si>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</si>
  <si>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</si>
  <si>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</si>
  <si>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</si>
  <si>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</si>
  <si>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</si>
  <si>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</si>
  <si>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</si>
  <si>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</si>
  <si>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</si>
  <si>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</si>
  <si>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</si>
  <si>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</si>
  <si>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</si>
  <si>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</si>
  <si>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</si>
  <si>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</si>
  <si>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</si>
  <si>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</si>
  <si>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</si>
  <si>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</si>
  <si>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</si>
  <si>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</si>
  <si>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</si>
  <si>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</si>
  <si>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</si>
  <si>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</si>
  <si>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</si>
  <si>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</si>
  <si>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</si>
  <si>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</si>
  <si>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</si>
  <si>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</si>
  <si>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</si>
  <si>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</si>
  <si>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</si>
  <si>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</si>
  <si>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</si>
  <si>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</si>
  <si>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</si>
  <si>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</si>
  <si>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</si>
  <si>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</si>
  <si>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</si>
  <si>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</si>
  <si>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</si>
  <si>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</si>
  <si>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</si>
  <si>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</si>
  <si>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</si>
  <si>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</si>
  <si>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</si>
  <si>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</si>
  <si>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</si>
  <si>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</si>
  <si>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</si>
  <si>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</si>
  <si>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</si>
  <si>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</si>
  <si>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</si>
  <si>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</si>
  <si>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</si>
  <si>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</si>
  <si>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</si>
  <si>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</si>
  <si>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</si>
  <si>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</si>
  <si>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</si>
  <si>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</si>
  <si>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</si>
  <si>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</si>
  <si>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</si>
  <si>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</si>
  <si>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</si>
  <si>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</si>
  <si>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</si>
  <si>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</si>
  <si>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</si>
  <si>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</si>
  <si>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</si>
  <si>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</si>
  <si>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</si>
  <si>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</si>
  <si>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</si>
  <si>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</si>
  <si>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</si>
  <si>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</si>
  <si>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</si>
  <si>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</si>
  <si>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</si>
  <si>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</si>
  <si>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</si>
  <si>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</si>
  <si>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</si>
  <si>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</si>
  <si>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</si>
  <si>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</si>
  <si>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</si>
  <si>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</si>
  <si>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</si>
  <si>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</si>
  <si>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</si>
  <si>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</si>
  <si>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</si>
  <si>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</si>
  <si>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</si>
  <si>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</si>
  <si>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</si>
  <si>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</si>
  <si>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</si>
  <si>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</si>
  <si>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</si>
  <si>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</si>
  <si>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</si>
  <si>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</si>
  <si>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</si>
  <si>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</si>
  <si>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</si>
  <si>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</si>
  <si>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</si>
  <si>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</si>
  <si>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</si>
  <si>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</si>
  <si>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</si>
  <si>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</si>
  <si>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</si>
  <si>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</si>
  <si>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</si>
  <si>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</si>
  <si>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</si>
  <si>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</si>
  <si>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</si>
  <si>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</si>
  <si>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</si>
  <si>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</si>
  <si>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</si>
  <si>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</si>
  <si>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</si>
  <si>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</si>
  <si>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</si>
  <si>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</si>
  <si>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</si>
  <si>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</si>
  <si>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</si>
  <si>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</si>
  <si>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</si>
  <si>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</si>
  <si>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</si>
  <si>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</si>
  <si>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</si>
  <si>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</si>
  <si>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</si>
  <si>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</si>
  <si>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</si>
  <si>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</si>
  <si>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</si>
  <si>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</si>
  <si>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</si>
  <si>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</si>
  <si>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</si>
  <si>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</si>
  <si>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</si>
  <si>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</si>
  <si>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</si>
  <si>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</si>
  <si>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</si>
  <si>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</si>
  <si>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</si>
  <si>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</si>
  <si>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</si>
  <si>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</si>
  <si>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</si>
  <si>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</si>
  <si>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</si>
  <si>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</si>
  <si>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</si>
  <si>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</si>
  <si>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</si>
  <si>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</si>
  <si>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</si>
  <si>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</si>
  <si>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</si>
  <si>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</si>
  <si>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</si>
  <si>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</si>
  <si>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</si>
  <si>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</si>
  <si>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</si>
  <si>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</si>
  <si>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</si>
  <si>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</si>
  <si>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</si>
  <si>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</si>
  <si>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</si>
  <si>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</si>
  <si>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</si>
  <si>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</si>
  <si>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</si>
  <si>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</si>
  <si>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</si>
  <si>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</si>
  <si>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</si>
  <si>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</si>
  <si>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</si>
  <si>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</si>
  <si>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</si>
  <si>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</si>
  <si>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</si>
  <si>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</si>
  <si>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</si>
  <si>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</si>
  <si>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</si>
  <si>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</si>
  <si>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</si>
  <si>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</si>
  <si>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</si>
  <si>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</si>
  <si>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</si>
  <si>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</si>
  <si>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</si>
  <si>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</si>
  <si>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</si>
  <si>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</si>
  <si>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</si>
  <si>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</si>
  <si>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</si>
  <si>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</si>
  <si>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</si>
  <si>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</si>
  <si>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</si>
  <si>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</si>
  <si>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</si>
  <si>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</si>
  <si>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</si>
  <si>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</si>
  <si>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</si>
  <si>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</si>
  <si>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</si>
  <si>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</si>
  <si>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</si>
  <si>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</si>
  <si>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</si>
  <si>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</si>
  <si>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</si>
  <si>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</si>
  <si>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</si>
  <si>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</si>
  <si>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</si>
  <si>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</si>
  <si>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</si>
  <si>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</si>
  <si>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</si>
  <si>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</si>
  <si>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</si>
  <si>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</si>
  <si>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</si>
  <si>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</si>
  <si>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</si>
  <si>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</si>
  <si>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</si>
  <si>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</si>
  <si>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</si>
  <si>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</si>
  <si>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</si>
  <si>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</si>
  <si>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</si>
  <si>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</si>
  <si>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</si>
  <si>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</si>
  <si>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</si>
  <si>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</si>
  <si>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</si>
  <si>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</si>
  <si>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</si>
  <si>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</si>
  <si>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</si>
  <si>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</si>
  <si>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</si>
  <si>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</si>
  <si>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</si>
  <si>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</si>
  <si>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</si>
  <si>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</si>
  <si>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</si>
  <si>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</si>
  <si>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</si>
  <si>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</si>
  <si>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</si>
  <si>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</si>
  <si>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</si>
  <si>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</si>
  <si>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</si>
  <si>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</si>
  <si>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</si>
  <si>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</si>
  <si>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</si>
  <si>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</si>
  <si>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</si>
  <si>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</si>
  <si>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</si>
  <si>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</si>
  <si>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</si>
  <si>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</si>
  <si>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</si>
  <si>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</si>
  <si>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</si>
  <si>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</si>
  <si>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</si>
  <si>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</si>
  <si>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</si>
  <si>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</si>
  <si>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</si>
  <si>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</si>
  <si>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</si>
  <si>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</si>
  <si>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</si>
  <si>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</si>
  <si>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</si>
  <si>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</si>
  <si>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</si>
  <si>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</si>
  <si>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</si>
  <si>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</si>
  <si>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</si>
  <si>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</si>
  <si>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</si>
  <si>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</si>
  <si>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</si>
  <si>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</si>
  <si>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</si>
  <si>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</si>
  <si>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</si>
  <si>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</si>
  <si>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</si>
  <si>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</si>
  <si>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</si>
  <si>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</si>
  <si>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</si>
  <si>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</si>
  <si>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</si>
  <si>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</si>
  <si>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</si>
  <si>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</si>
  <si>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</si>
  <si>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</si>
  <si>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</si>
  <si>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</si>
  <si>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</si>
  <si>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</si>
  <si>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</si>
  <si>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</si>
  <si>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</si>
  <si>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</si>
  <si>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</si>
  <si>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</si>
  <si>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</si>
  <si>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</si>
  <si>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</si>
  <si>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</si>
  <si>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</si>
  <si>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</si>
  <si>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</si>
  <si>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</si>
  <si>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</si>
  <si>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</si>
  <si>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</si>
  <si>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</si>
  <si>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</si>
  <si>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</si>
  <si>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</si>
  <si>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</si>
  <si>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</si>
  <si>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</si>
  <si>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</si>
  <si>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</si>
  <si>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</si>
  <si>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</si>
  <si>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</si>
  <si>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</si>
  <si>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</si>
  <si>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</si>
  <si>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</si>
  <si>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</si>
  <si>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</si>
  <si>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</si>
  <si>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</si>
  <si>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</si>
  <si>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</si>
  <si>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</si>
  <si>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</si>
  <si>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</si>
  <si>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</si>
  <si>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</si>
  <si>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</si>
  <si>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</si>
  <si>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</si>
  <si>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</si>
  <si>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</si>
  <si>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</si>
  <si>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</si>
  <si>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</si>
  <si>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</si>
  <si>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</si>
  <si>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</si>
  <si>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</si>
  <si>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</si>
  <si>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</si>
  <si>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</si>
  <si>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</si>
  <si>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</si>
  <si>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</si>
  <si>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</si>
  <si>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</si>
  <si>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</si>
  <si>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</si>
  <si>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</si>
  <si>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</si>
  <si>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</si>
  <si>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</si>
  <si>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</si>
  <si>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</si>
  <si>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</si>
  <si>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</si>
  <si>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</si>
  <si>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</si>
  <si>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</si>
  <si>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</si>
  <si>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</si>
  <si>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</si>
  <si>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</si>
  <si>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</si>
  <si>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</si>
  <si>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</si>
  <si>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</si>
  <si>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</si>
  <si>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</si>
  <si>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</si>
  <si>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</si>
  <si>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</si>
  <si>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</si>
  <si>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</si>
  <si>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</si>
  <si>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</si>
  <si>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</si>
  <si>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</si>
  <si>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</si>
  <si>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</si>
  <si>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</si>
  <si>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</si>
  <si>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</si>
  <si>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</si>
  <si>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</si>
  <si>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</si>
  <si>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</si>
  <si>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</si>
  <si>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</si>
  <si>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</si>
  <si>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</si>
  <si>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</si>
  <si>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</si>
  <si>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</si>
  <si>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</si>
  <si>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</si>
  <si>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</si>
  <si>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</si>
  <si>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</si>
  <si>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</si>
  <si>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</si>
  <si>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</si>
  <si>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</si>
  <si>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</si>
  <si>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</si>
  <si>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</si>
  <si>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</si>
  <si>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</si>
  <si>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</si>
  <si>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</si>
  <si>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</si>
  <si>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</si>
  <si>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</si>
  <si>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</si>
  <si>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</si>
  <si>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</si>
  <si>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</si>
  <si>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</si>
  <si>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</si>
  <si>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</si>
  <si>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</si>
  <si>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</si>
  <si>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</si>
  <si>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</si>
  <si>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</si>
  <si>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</si>
  <si>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</si>
  <si>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</si>
  <si>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</si>
  <si>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</si>
  <si>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</si>
  <si>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</si>
  <si>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</si>
  <si>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</si>
  <si>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</si>
  <si>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</si>
  <si>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</si>
  <si>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</si>
  <si>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</si>
  <si>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</si>
  <si>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</si>
  <si>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</si>
  <si>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</si>
  <si>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</si>
  <si>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</si>
  <si>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</si>
  <si>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</si>
  <si>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</si>
  <si>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</si>
  <si>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</si>
  <si>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</si>
  <si>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</si>
  <si>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</si>
  <si>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</si>
  <si>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</si>
  <si>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</si>
  <si>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</si>
  <si>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</si>
  <si>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</si>
  <si>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</si>
  <si>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</si>
  <si>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</si>
  <si>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</si>
  <si>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</si>
  <si>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</si>
  <si>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</si>
  <si>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</si>
  <si>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</si>
  <si>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</si>
  <si>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</si>
  <si>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</si>
  <si>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</si>
  <si>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</si>
  <si>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</si>
  <si>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</si>
  <si>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</si>
  <si>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</si>
  <si>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</si>
  <si>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</si>
  <si>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</si>
  <si>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</si>
  <si>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</si>
  <si>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</si>
  <si>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</si>
  <si>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</si>
  <si>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</si>
  <si>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</si>
  <si>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</si>
  <si>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</si>
  <si>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</si>
  <si>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</si>
  <si>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</si>
  <si>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</si>
  <si>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</si>
  <si>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</si>
  <si>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</si>
  <si>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</si>
  <si>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</si>
  <si>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</si>
  <si>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</si>
  <si>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</si>
  <si>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</si>
  <si>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</si>
  <si>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</si>
  <si>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</si>
  <si>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</si>
  <si>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</si>
  <si>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</si>
  <si>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</si>
  <si>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</si>
  <si>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</si>
  <si>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</si>
  <si>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</si>
  <si>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</si>
  <si>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</si>
  <si>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</si>
  <si>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</si>
  <si>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</si>
  <si>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</si>
  <si>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</si>
  <si>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</si>
  <si>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</si>
  <si>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</si>
  <si>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</si>
  <si>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</si>
  <si>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</si>
  <si>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</si>
  <si>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</si>
  <si>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</si>
  <si>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</si>
  <si>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</si>
  <si>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</si>
  <si>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</si>
  <si>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</si>
  <si>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</si>
  <si>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</si>
  <si>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</si>
  <si>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</si>
  <si>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</si>
  <si>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</si>
  <si>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</si>
  <si>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</si>
  <si>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</si>
  <si>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</si>
  <si>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</si>
  <si>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</si>
  <si>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</si>
  <si>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</si>
  <si>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</si>
  <si>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</si>
  <si>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</si>
  <si>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</si>
  <si>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</si>
  <si>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</si>
  <si>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</si>
  <si>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</si>
  <si>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</si>
  <si>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</si>
  <si>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</si>
  <si>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</si>
  <si>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</si>
  <si>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</si>
  <si>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</si>
  <si>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</si>
  <si>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</si>
  <si>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</si>
  <si>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</si>
  <si>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</si>
  <si>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</si>
  <si>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</si>
  <si>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</si>
  <si>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</si>
  <si>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</si>
  <si>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</si>
  <si>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</si>
  <si>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</si>
  <si>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</si>
  <si>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</si>
  <si>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</si>
  <si>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</si>
  <si>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</si>
  <si>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</si>
  <si>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</si>
  <si>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</si>
  <si>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</si>
  <si>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</si>
  <si>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</si>
  <si>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</si>
  <si>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</si>
  <si>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</si>
  <si>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</si>
  <si>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</si>
  <si>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</si>
  <si>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</si>
  <si>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</si>
  <si>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</si>
  <si>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</si>
  <si>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</si>
  <si>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</si>
  <si>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</si>
  <si>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</si>
  <si>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</si>
  <si>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</si>
  <si>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</si>
  <si>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</si>
  <si>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</si>
  <si>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</si>
  <si>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</si>
  <si>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</si>
  <si>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</si>
  <si>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</si>
  <si>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</si>
  <si>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</si>
  <si>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</si>
  <si>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</si>
  <si>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</si>
  <si>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</si>
  <si>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</si>
  <si>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</si>
  <si>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</si>
  <si>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</si>
  <si>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</si>
  <si>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</si>
  <si>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</si>
  <si>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</si>
  <si>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</si>
  <si>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</si>
  <si>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</si>
  <si>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</si>
  <si>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</si>
  <si>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</si>
  <si>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</si>
  <si>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</si>
  <si>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</si>
  <si>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</si>
  <si>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</si>
  <si>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</si>
  <si>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</si>
  <si>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</si>
  <si>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</si>
  <si>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</si>
  <si>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</si>
  <si>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</si>
  <si>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</si>
  <si>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</si>
  <si>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</si>
  <si>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</si>
  <si>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</si>
  <si>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</si>
  <si>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</si>
  <si>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</si>
  <si>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</si>
  <si>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</si>
  <si>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</si>
  <si>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</si>
  <si>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</si>
  <si>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</si>
  <si>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</si>
  <si>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</si>
  <si>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</si>
  <si>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</si>
  <si>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</si>
  <si>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</si>
  <si>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</si>
  <si>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</si>
  <si>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</si>
  <si>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</si>
  <si>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</si>
  <si>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</si>
  <si>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</si>
  <si>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</si>
  <si>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</si>
  <si>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</si>
  <si>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</si>
  <si>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</si>
  <si>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</si>
  <si>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</si>
  <si>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</si>
  <si>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</si>
  <si>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</si>
  <si>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</si>
  <si>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</si>
  <si>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</si>
  <si>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</si>
  <si>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</si>
  <si>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</si>
  <si>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</si>
  <si>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</si>
  <si>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</si>
  <si>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</si>
  <si>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</si>
  <si>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</si>
  <si>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</si>
  <si>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</si>
  <si>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</si>
  <si>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</si>
  <si>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</si>
  <si>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</si>
  <si>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</si>
  <si>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</si>
  <si>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</si>
  <si>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</si>
  <si>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</si>
  <si>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</si>
  <si>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</si>
  <si>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</si>
  <si>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</si>
  <si>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</si>
  <si>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</si>
  <si>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</si>
  <si>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</si>
  <si>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</si>
  <si>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</si>
  <si>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</si>
  <si>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</si>
  <si>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</si>
  <si>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</si>
  <si>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</si>
  <si>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</si>
  <si>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</si>
  <si>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</si>
  <si>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</si>
  <si>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</si>
  <si>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</si>
  <si>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</si>
  <si>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</si>
  <si>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</si>
  <si>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</si>
  <si>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</si>
  <si>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</si>
  <si>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</si>
  <si>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</si>
  <si>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</si>
  <si>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</si>
  <si>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</si>
  <si>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</si>
  <si>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</si>
  <si>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</si>
  <si>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</si>
  <si>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</si>
  <si>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</si>
  <si>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</si>
  <si>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</si>
  <si>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</si>
  <si>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</si>
  <si>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</si>
  <si>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</si>
  <si>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</si>
  <si>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</si>
  <si>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</si>
  <si>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</si>
  <si>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</si>
  <si>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</si>
  <si>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</si>
  <si>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</si>
  <si>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</si>
  <si>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</si>
  <si>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</si>
  <si>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</si>
  <si>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</si>
  <si>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</si>
  <si>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</si>
  <si>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</si>
  <si>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</si>
  <si>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</si>
  <si>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</si>
  <si>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</si>
  <si>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</si>
  <si>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</si>
  <si>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</si>
  <si>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</si>
  <si>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</si>
  <si>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</si>
  <si>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</si>
  <si>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</si>
  <si>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</si>
  <si>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</si>
  <si>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</si>
  <si>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</si>
  <si>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</si>
  <si>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</si>
  <si>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</si>
  <si>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</si>
  <si>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</si>
  <si>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</si>
  <si>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</si>
  <si>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</si>
  <si>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</si>
  <si>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</si>
  <si>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</si>
  <si>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</si>
  <si>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</si>
  <si>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</si>
  <si>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</si>
  <si>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</si>
  <si>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</si>
  <si>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</si>
  <si>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</si>
  <si>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</si>
  <si>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</si>
  <si>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</si>
  <si>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</si>
  <si>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</si>
  <si>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</si>
  <si>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</si>
  <si>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</si>
  <si>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</si>
  <si>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</si>
  <si>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</si>
  <si>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</si>
  <si>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</si>
  <si>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</si>
  <si>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</si>
  <si>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</si>
  <si>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</si>
  <si>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</si>
  <si>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</si>
  <si>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</si>
  <si>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</si>
  <si>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</si>
  <si>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</si>
  <si>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</si>
  <si>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</si>
  <si>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</si>
  <si>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</si>
  <si>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</si>
  <si>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</si>
  <si>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</si>
  <si>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</si>
  <si>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</si>
  <si>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</si>
  <si>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</si>
  <si>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</si>
  <si>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</si>
  <si>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</si>
  <si>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</si>
  <si>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</si>
  <si>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</si>
  <si>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</si>
  <si>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</si>
  <si>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</si>
  <si>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</si>
  <si>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</si>
  <si>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</si>
  <si>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</si>
  <si>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</si>
  <si>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</si>
  <si>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</si>
  <si>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</si>
  <si>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</si>
  <si>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</si>
  <si>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</si>
  <si>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</si>
  <si>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</si>
  <si>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</si>
  <si>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</si>
  <si>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</si>
  <si>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</si>
  <si>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</si>
  <si>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</si>
  <si>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</si>
  <si>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</si>
  <si>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</si>
  <si>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</si>
  <si>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</si>
  <si>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</si>
  <si>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</si>
  <si>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</si>
  <si>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</si>
  <si>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</si>
  <si>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</si>
  <si>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</si>
  <si>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</si>
  <si>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</si>
  <si>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</si>
  <si>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</si>
  <si>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</si>
  <si>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</si>
  <si>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</si>
  <si>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</si>
  <si>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</si>
  <si>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</si>
  <si>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</si>
  <si>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</si>
  <si>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</si>
  <si>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</si>
  <si>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</si>
  <si>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</si>
  <si>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</si>
  <si>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</si>
  <si>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</si>
  <si>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</si>
  <si>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</si>
  <si>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</si>
  <si>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</si>
  <si>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</si>
  <si>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</si>
  <si>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</si>
  <si>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</si>
  <si>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</si>
  <si>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</si>
  <si>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</si>
  <si>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</si>
  <si>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</si>
  <si>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</si>
  <si>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</si>
  <si>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</si>
  <si>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</si>
  <si>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</si>
  <si>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</si>
  <si>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</si>
  <si>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</si>
  <si>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</si>
  <si>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</si>
  <si>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</si>
  <si>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</si>
  <si>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</si>
  <si>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</si>
  <si>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</si>
  <si>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</si>
  <si>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</si>
  <si>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</si>
  <si>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</si>
  <si>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</si>
  <si>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</si>
  <si>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</si>
  <si>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</si>
  <si>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</si>
  <si>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</si>
  <si>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</si>
  <si>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</si>
  <si>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</si>
  <si>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</si>
  <si>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</si>
  <si>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</si>
  <si>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</si>
  <si>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</si>
  <si>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</si>
  <si>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</si>
  <si>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</si>
  <si>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</si>
  <si>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</si>
  <si>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</si>
  <si>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</si>
  <si>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</si>
  <si>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</si>
  <si>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</si>
  <si>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</si>
  <si>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</si>
  <si>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</si>
  <si>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</si>
  <si>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</si>
  <si>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</si>
  <si>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</si>
  <si>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</si>
  <si>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</si>
  <si>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</si>
  <si>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</si>
  <si>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</si>
  <si>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</si>
  <si>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</si>
  <si>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</si>
  <si>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</si>
  <si>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</si>
  <si>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</si>
  <si>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</si>
  <si>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</si>
  <si>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</si>
  <si>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</si>
  <si>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</si>
  <si>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</si>
  <si>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</si>
  <si>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</si>
  <si>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</si>
  <si>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</si>
  <si>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</si>
  <si>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</si>
  <si>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</si>
  <si>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</si>
  <si>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</si>
  <si>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</si>
  <si>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</si>
  <si>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</si>
  <si>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</si>
  <si>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</si>
  <si>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</si>
  <si>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</si>
  <si>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</si>
  <si>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</si>
  <si>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</si>
  <si>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</si>
  <si>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</si>
  <si>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</si>
  <si>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</si>
  <si>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</si>
  <si>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</si>
  <si>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</si>
  <si>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</si>
  <si>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</si>
  <si>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</si>
  <si>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</si>
  <si>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</si>
  <si>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</si>
  <si>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</si>
  <si>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</si>
  <si>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</si>
  <si>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</si>
  <si>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</si>
  <si>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</si>
  <si>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</si>
  <si>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</si>
  <si>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</si>
  <si>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</si>
  <si>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</si>
  <si>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</si>
  <si>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</si>
  <si>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</si>
  <si>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</si>
  <si>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</si>
  <si>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</si>
  <si>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</si>
  <si>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</si>
  <si>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</si>
  <si>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</si>
  <si>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</si>
  <si>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</si>
  <si>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</si>
  <si>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</si>
  <si>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</si>
  <si>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</si>
  <si>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</si>
  <si>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</si>
  <si>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</si>
  <si>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</si>
  <si>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</si>
  <si>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</si>
  <si>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</si>
  <si>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</si>
  <si>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</si>
  <si>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</si>
  <si>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</si>
  <si>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</si>
  <si>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</si>
  <si>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</si>
  <si>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</si>
  <si>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</si>
  <si>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</si>
  <si>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</si>
  <si>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</si>
  <si>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</si>
  <si>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</si>
  <si>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</si>
  <si>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</si>
  <si>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</si>
  <si>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</si>
  <si>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</si>
  <si>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</si>
  <si>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</si>
  <si>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</si>
  <si>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</si>
  <si>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</si>
  <si>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</si>
  <si>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</si>
  <si>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</si>
  <si>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</si>
  <si>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</si>
  <si>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</si>
  <si>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</si>
  <si>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</si>
  <si>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</si>
  <si>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</si>
  <si>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</si>
  <si>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</si>
  <si>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</si>
  <si>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</si>
  <si>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</si>
  <si>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</si>
  <si>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</si>
  <si>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</si>
  <si>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</si>
  <si>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</si>
  <si>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</si>
  <si>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</si>
  <si>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</si>
  <si>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</si>
  <si>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</si>
  <si>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</si>
  <si>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</si>
  <si>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</si>
  <si>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</si>
  <si>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</si>
  <si>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</si>
  <si>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</si>
  <si>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</si>
  <si>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</si>
  <si>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</si>
  <si>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</si>
  <si>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</si>
  <si>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</si>
  <si>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</si>
  <si>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</si>
  <si>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</si>
  <si>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</si>
  <si>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</si>
  <si>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</si>
  <si>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</si>
  <si>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</si>
  <si>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</si>
  <si>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</si>
  <si>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</si>
  <si>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</si>
  <si>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</si>
  <si>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</si>
  <si>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</si>
  <si>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</si>
  <si>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</si>
  <si>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</si>
  <si>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</si>
  <si>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</si>
  <si>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</si>
  <si>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</si>
  <si>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</si>
  <si>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</si>
  <si>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</si>
  <si>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</si>
  <si>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</si>
  <si>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</si>
  <si>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</si>
  <si>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</si>
  <si>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</si>
  <si>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</si>
  <si>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</si>
  <si>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</si>
  <si>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</si>
  <si>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</si>
  <si>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</si>
  <si>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</si>
  <si>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</si>
  <si>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</si>
  <si>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</si>
  <si>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</si>
  <si>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</si>
  <si>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</si>
  <si>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</si>
  <si>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</si>
  <si>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</si>
  <si>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</si>
  <si>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</si>
  <si>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</si>
  <si>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</si>
  <si>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</si>
  <si>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</si>
  <si>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</si>
  <si>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</si>
  <si>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</si>
  <si>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</si>
  <si>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</si>
  <si>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</si>
  <si>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</si>
  <si>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</si>
  <si>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</si>
  <si>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</si>
  <si>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</si>
  <si>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</si>
  <si>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</si>
  <si>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</si>
  <si>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</si>
  <si>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</si>
  <si>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</si>
  <si>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</si>
  <si>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</si>
  <si>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</si>
  <si>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</si>
  <si>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</si>
  <si>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</si>
  <si>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</si>
  <si>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</si>
  <si>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</si>
  <si>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</si>
  <si>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</si>
  <si>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</si>
  <si>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</si>
  <si>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</si>
  <si>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</si>
  <si>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</si>
  <si>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</si>
  <si>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</si>
  <si>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</si>
  <si>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</si>
  <si>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</si>
  <si>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</si>
  <si>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</si>
  <si>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</si>
  <si>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</si>
  <si>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</si>
  <si>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</si>
  <si>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</si>
  <si>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</si>
  <si>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</si>
  <si>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</si>
  <si>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</si>
  <si>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</si>
  <si>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</si>
  <si>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</si>
  <si>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</si>
  <si>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</si>
  <si>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</si>
  <si>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</si>
  <si>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</si>
  <si>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</si>
  <si>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</si>
  <si>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</si>
  <si>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</si>
  <si>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</si>
  <si>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</si>
  <si>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</si>
  <si>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</si>
  <si>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</si>
  <si>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</si>
  <si>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</si>
  <si>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</si>
  <si>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</si>
  <si>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</si>
  <si>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</si>
  <si>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</si>
  <si>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</si>
  <si>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</si>
  <si>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</si>
  <si>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</si>
  <si>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</si>
  <si>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</si>
  <si>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</si>
  <si>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</si>
  <si>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</si>
  <si>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</si>
  <si>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</si>
  <si>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</si>
  <si>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</si>
  <si>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</si>
  <si>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</si>
  <si>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</si>
  <si>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</si>
  <si>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</si>
  <si>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</si>
  <si>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</si>
  <si>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</si>
  <si>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</si>
  <si>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</si>
  <si>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</si>
  <si>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</si>
  <si>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</si>
  <si>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</si>
  <si>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</si>
  <si>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</si>
  <si>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</si>
  <si>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</si>
  <si>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</si>
  <si>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</si>
  <si>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</si>
  <si>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</si>
  <si>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</si>
  <si>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</si>
  <si>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</si>
  <si>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</si>
  <si>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</si>
  <si>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</si>
  <si>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</si>
  <si>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</si>
  <si>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</si>
  <si>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</si>
  <si>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</si>
  <si>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</si>
  <si>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</si>
  <si>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</si>
  <si>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</si>
  <si>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</si>
  <si>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</si>
  <si>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</si>
  <si>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</si>
  <si>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</si>
  <si>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</si>
  <si>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</si>
  <si>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</si>
  <si>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</si>
  <si>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</si>
  <si>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</si>
  <si>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</si>
  <si>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</si>
  <si>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</si>
  <si>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</si>
  <si>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</si>
  <si>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</si>
  <si>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</si>
  <si>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</si>
  <si>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</si>
  <si>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</si>
  <si>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</si>
  <si>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</si>
  <si>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</si>
  <si>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</si>
  <si>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</si>
  <si>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</si>
  <si>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</si>
  <si>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</si>
  <si>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</si>
  <si>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</si>
  <si>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</si>
  <si>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</si>
  <si>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</si>
  <si>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</si>
  <si>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</si>
  <si>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</si>
  <si>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</si>
  <si>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</si>
  <si>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</si>
  <si>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</si>
  <si>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</si>
  <si>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</si>
  <si>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</si>
  <si>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</si>
  <si>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</si>
  <si>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</si>
  <si>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</si>
  <si>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</si>
  <si>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</si>
  <si>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</si>
  <si>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</si>
  <si>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</si>
  <si>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</si>
  <si>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</si>
  <si>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</si>
  <si>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</si>
  <si>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</si>
  <si>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</si>
  <si>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</si>
  <si>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</si>
  <si>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</si>
  <si>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</si>
  <si>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</si>
  <si>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</si>
  <si>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</si>
  <si>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</si>
  <si>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</si>
  <si>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</si>
  <si>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</si>
  <si>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</si>
  <si>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</si>
  <si>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</si>
  <si>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</si>
  <si>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</si>
  <si>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</si>
  <si>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</si>
  <si>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</si>
  <si>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</si>
  <si>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</si>
  <si>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</si>
  <si>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</si>
  <si>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</si>
  <si>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</si>
  <si>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</si>
  <si>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</si>
  <si>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</si>
  <si>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</si>
  <si>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</si>
  <si>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</si>
  <si>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</si>
  <si>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</si>
  <si>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</si>
  <si>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</si>
  <si>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</si>
  <si>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</si>
  <si>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</si>
  <si>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</si>
  <si>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</si>
  <si>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</si>
  <si>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</si>
  <si>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</si>
  <si>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</si>
  <si>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</si>
  <si>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</si>
  <si>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</si>
  <si>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</si>
  <si>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</si>
  <si>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</si>
  <si>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</si>
  <si>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</si>
  <si>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</si>
  <si>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</si>
  <si>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</si>
  <si>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</si>
  <si>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</si>
  <si>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</si>
  <si>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</si>
  <si>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</si>
  <si>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</si>
  <si>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</si>
  <si>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</si>
  <si>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</si>
  <si>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</si>
  <si>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</si>
  <si>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</si>
  <si>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</si>
  <si>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</si>
  <si>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</si>
  <si>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</si>
  <si>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</si>
  <si>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</si>
  <si>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</si>
  <si>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</si>
  <si>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</si>
  <si>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</si>
  <si>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</si>
  <si>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</si>
  <si>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</si>
  <si>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</si>
  <si>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</si>
  <si>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</si>
  <si>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</si>
  <si>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</si>
  <si>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</si>
  <si>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</si>
  <si>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</si>
  <si>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</si>
  <si>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</si>
  <si>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</si>
  <si>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</si>
  <si>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</si>
  <si>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</si>
  <si>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</si>
  <si>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</si>
  <si>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</si>
  <si>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</si>
  <si>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</si>
  <si>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</si>
  <si>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</si>
  <si>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</si>
  <si>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</si>
  <si>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</si>
  <si>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</si>
  <si>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</si>
  <si>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</si>
  <si>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</si>
  <si>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</si>
  <si>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</si>
  <si>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</si>
  <si>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</si>
  <si>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</si>
  <si>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</si>
  <si>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</si>
  <si>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</si>
  <si>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</si>
  <si>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</si>
  <si>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</si>
  <si>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</si>
  <si>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</si>
  <si>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</si>
  <si>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</si>
  <si>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</si>
  <si>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</si>
  <si>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</si>
  <si>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</si>
  <si>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</si>
  <si>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</si>
  <si>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</si>
  <si>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</si>
  <si>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</si>
  <si>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</si>
  <si>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</si>
  <si>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</si>
  <si>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</si>
  <si>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</si>
  <si>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</si>
  <si>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</si>
  <si>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</si>
  <si>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</si>
  <si>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</si>
  <si>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</si>
  <si>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</si>
  <si>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</si>
  <si>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</si>
  <si>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</si>
  <si>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</si>
  <si>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</si>
  <si>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</si>
  <si>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</si>
  <si>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</si>
  <si>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</si>
  <si>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</si>
  <si>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</si>
  <si>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</si>
  <si>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</si>
  <si>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</si>
  <si>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</si>
  <si>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</si>
  <si>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</si>
  <si>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</si>
  <si>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</si>
  <si>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</si>
  <si>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</si>
  <si>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</si>
  <si>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</si>
  <si>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</si>
  <si>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</si>
  <si>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</si>
  <si>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</si>
  <si>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</si>
  <si>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</si>
  <si>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</si>
  <si>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</si>
  <si>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</si>
  <si>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</si>
  <si>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</si>
  <si>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</si>
  <si>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</si>
  <si>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</si>
  <si>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</si>
  <si>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</si>
  <si>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</si>
  <si>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</si>
  <si>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</si>
  <si>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</si>
  <si>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</si>
  <si>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</si>
  <si>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</si>
  <si>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</si>
  <si>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</si>
  <si>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</si>
  <si>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</si>
  <si>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</si>
  <si>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</si>
  <si>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</si>
  <si>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</si>
  <si>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</si>
  <si>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</si>
  <si>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</si>
  <si>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</si>
  <si>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</si>
  <si>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</si>
  <si>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</si>
  <si>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</si>
  <si>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</si>
  <si>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</si>
  <si>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</si>
  <si>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</si>
  <si>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</si>
  <si>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</si>
  <si>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</si>
  <si>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</si>
  <si>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</si>
  <si>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</si>
  <si>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</si>
  <si>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</si>
  <si>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</si>
  <si>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</si>
  <si>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</si>
  <si>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</si>
  <si>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</si>
  <si>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</si>
  <si>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</si>
  <si>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</si>
  <si>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</si>
  <si>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</si>
  <si>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</si>
  <si>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</si>
  <si>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</si>
  <si>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</si>
  <si>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</si>
  <si>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</si>
  <si>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</si>
  <si>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</si>
  <si>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</si>
  <si>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</si>
  <si>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</si>
  <si>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</si>
  <si>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</si>
  <si>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</si>
  <si>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</si>
  <si>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</si>
  <si>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</si>
  <si>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</si>
  <si>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</si>
  <si>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</si>
  <si>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</si>
  <si>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</si>
  <si>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</si>
  <si>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</si>
  <si>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</si>
  <si>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</si>
  <si>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</si>
  <si>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</si>
  <si>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</si>
  <si>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</si>
  <si>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</si>
  <si>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</si>
  <si>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PCM-20251119-00000715</t>
  </si>
  <si>
    <t>alredy restored, and down again at 2025-11-19 11:26:42 , EM team already assigned to check need 100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</si>
  <si>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</si>
  <si>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</si>
  <si>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</si>
  <si>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</si>
  <si>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</si>
  <si>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</si>
  <si>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</si>
  <si>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</si>
  <si>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</si>
  <si>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</si>
  <si>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</si>
  <si>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</si>
  <si>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</si>
  <si>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</si>
  <si>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</si>
  <si>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</si>
  <si>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</si>
  <si>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</si>
  <si>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</si>
  <si>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</si>
  <si>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</si>
  <si>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</si>
  <si>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</si>
  <si>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</si>
  <si>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</si>
  <si>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</si>
  <si>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</si>
  <si>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</si>
  <si>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</si>
  <si>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</si>
  <si>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</si>
  <si>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</si>
  <si>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</si>
  <si>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</si>
  <si>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</si>
  <si>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</si>
  <si>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</si>
  <si>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</si>
  <si>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</si>
  <si>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</si>
  <si>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</si>
  <si>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</si>
  <si>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</si>
  <si>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</si>
  <si>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</si>
  <si>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</si>
  <si>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</si>
  <si>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</si>
  <si>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</si>
  <si>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</si>
  <si>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</si>
  <si>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</si>
  <si>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</si>
  <si>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</si>
  <si>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</si>
  <si>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</si>
  <si>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</si>
  <si>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</si>
  <si>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</si>
  <si>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</si>
  <si>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</si>
  <si>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</si>
  <si>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</si>
  <si>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</si>
  <si>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</si>
  <si>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</si>
  <si>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</si>
  <si>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</si>
  <si>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</si>
  <si>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</si>
  <si>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</si>
  <si>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</si>
  <si>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</si>
  <si>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</si>
  <si>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</si>
  <si>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</si>
  <si>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</si>
  <si>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</si>
  <si>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</si>
  <si>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</si>
  <si>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</si>
  <si>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</si>
  <si>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</si>
  <si>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</si>
  <si>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</si>
  <si>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</si>
  <si>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</si>
  <si>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</si>
  <si>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</si>
  <si>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</si>
  <si>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</si>
  <si>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</si>
  <si>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</si>
  <si>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at site checking</t>
  </si>
  <si>
    <t>PCM-20251119-00000744</t>
  </si>
  <si>
    <t>team need  50 minutes</t>
  </si>
  <si>
    <t>TT-20251118-00837</t>
  </si>
  <si>
    <t>team need 40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</si>
</sst>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 totalsRowShown="0" headerRowDxfId="174" dataDxfId="173" headerRowBorderDxfId="171" tableBorderDxfId="172" totalsRowBorderDxfId="170">
  <autoFilter ref="A1:L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3" totalsRowShown="0" headerRowDxfId="31" dataDxfId="30" headerRowBorderDxfId="28" tableBorderDxfId="29">
  <autoFilter ref="A1:L1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317.5554915509274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78" t="s">
        <v>21347</v>
      </c>
      <c r="E3" s="142" t="s">
        <v>39021</v>
      </c>
      <c r="F3" s="143">
        <v>45980.450925925928</v>
      </c>
      <c r="G3" s="144">
        <f ca="1">IFERROR(NOW()-F3,"")</f>
        <v>5.2991319440479856E-2</v>
      </c>
      <c r="H3" s="143">
        <v>45980.476875</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45980.503917245369</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45980.503917245369</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45980.503917245369</v>
      </c>
      <c r="H6" s="143"/>
      <c r="I6" s="141" t="str">
        <f>IFERROR(VLOOKUP(D6,DB!A:F,6,0),"")</f>
        <v/>
      </c>
      <c r="J6" s="141" t="str">
        <f>IFERROR(VLOOKUP(D6,DB!A:G,7,0),"")</f>
        <v/>
      </c>
      <c r="K6" s="145"/>
      <c r="L6" s="146" t="str">
        <f>IFERROR(VLOOKUP(D6,DB!A:I,9,0),"")</f>
        <v/>
      </c>
    </row>
    <row r="7" spans="1:15" ht="15" customHeight="1">
      <c r="A7" s="128"/>
      <c r="B7" s="129" t="str">
        <f>IFERROR(VLOOKUP(D12,DB!A:K,11,0),"")</f>
        <v/>
      </c>
      <c r="C7" s="129"/>
      <c r="D7" s="129"/>
      <c r="E7" s="130"/>
      <c r="F7" s="127"/>
      <c r="G7" s="131">
        <f ca="1">IFERROR(NOW()-F7,"")</f>
        <v>45980.503917476854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45980.503917476854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45980.503917476854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45980.503917476854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45980.503917476854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45980.503917476854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45980.503917476854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45980.503917476854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45980.503917476854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45980.503917476854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45980.503917476854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45980.503917476854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45980.503917476854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45980.503917476854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45980.503917476854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45980.503917476854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45980.503917476854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45980.503917476854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45980.503917476854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45980.503917476854</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45980.503917476854</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45980.503917476854</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45980.503917476854</v>
      </c>
      <c r="H29" s="127"/>
      <c r="I29" s="129" t="str">
        <f>IFERROR(VLOOKUP(D34,DB!A:F,6,0),"")</f>
        <v/>
      </c>
      <c r="J29" s="129" t="str">
        <f>IFERROR(VLOOKUP(D34,DB!A:G,7,0),"")</f>
        <v/>
      </c>
      <c r="K29" s="132"/>
      <c r="L29" s="133" t="str">
        <f>IFERROR(VLOOKUP(D34,DB!A:I,9,0),"")</f>
        <v/>
      </c>
    </row>
    <row r="30" spans="1:12" ht="15" customHeight="1">
      <c r="A30" s="128"/>
      <c r="B30" s="129" t="str">
        <f>IFERROR(VLOOKUP(#REF!,DB!A:K,11,0),"")</f>
        <v/>
      </c>
      <c r="C30" s="129"/>
      <c r="D30" s="129"/>
      <c r="E30" s="130"/>
      <c r="F30" s="127"/>
      <c r="G30" s="131">
        <f ca="1">IFERROR(NOW()-F30,"")</f>
        <v>45980.503917476854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45980.503917476854</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45980.503917476854</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45980.503917476854</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45980.503917476854</v>
      </c>
      <c r="H34" s="127"/>
      <c r="I34" s="129" t="str">
        <f>IFERROR(VLOOKUP(#REF!,DB!A:F,6,0),"")</f>
        <v/>
      </c>
      <c r="J34" s="129" t="str">
        <f>IFERROR(VLOOKUP(#REF!,DB!A:G,7,0),"")</f>
        <v/>
      </c>
      <c r="K34" s="132"/>
      <c r="L34" s="133" t="str">
        <f>IFERROR(VLOOKUP(#REF!,DB!A:I,9,0),"")</f>
        <v/>
      </c>
    </row>
    <row r="35" spans="1:12" ht="15" customHeight="1">
      <c r="A35" s="128"/>
      <c r="B35" s="129" t="str">
        <f>IFERROR(VLOOKUP(D35,DB!A:K,11,0),"")</f>
        <v/>
      </c>
      <c r="C35" s="129"/>
      <c r="D35" s="129"/>
      <c r="E35" s="130"/>
      <c r="F35" s="127"/>
      <c r="G35" s="131">
        <f ca="1">IFERROR(NOW()-F35,"")</f>
        <v>45980.503917476854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45980.503917476854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45980.503917476854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45980.503917476854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45980.503917476854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45980.503917476854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45980.503917476854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45980.503917476854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45980.503917476854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45980.503917476854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45980.503917476854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45980.503917476854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45980.503917476854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45980.503917476854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45980.503917476854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45980.503917476854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45980.503917476854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45980.503917476854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45980.503917476854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45980.503917476854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45980.503917476854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45980.503917476854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45980.503917476854</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45980.503917476854</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45980.503917476854</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45980.503917476854</v>
      </c>
      <c r="H60" s="127"/>
      <c r="I60" s="129" t="str">
        <f>IFERROR(VLOOKUP(D60,DB!A:F,6,0),"")</f>
        <v/>
      </c>
      <c r="J60" s="129" t="str">
        <f>IFERROR(VLOOKUP(D60,DB!A:G,7,0),"")</f>
        <v/>
      </c>
      <c r="K60" s="132"/>
      <c r="L60" s="133" t="str">
        <f>IFERROR(VLOOKUP(D60,DB!A:I,9,0),"")</f>
        <v/>
      </c>
    </row>
  </sheetData>
  <customSheetViews>
    <customSheetView guid="{F6042A99-DD27-4453-835D-0834D95730CC}" filter="1" showAutoFilter="1">
      <pageMargins left="0" right="0" top="0" bottom="0" header="0" footer="0"/>
      <autoFilter ref="B1:M1" xr:uid="{A19D3AE9-B1C8-4D82-89B7-297B362A9D4C}"/>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155.50407951389207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45980.503917476854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45980.503917476854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45980.503917476854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45980.503917476854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45980.503917476854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45980.503917476854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45980.503917476854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45980.503917476854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45980.503917476854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45980.503917476854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45980.503917476854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45980.503917476854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45980.503917476854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45980.503917476854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45980.503917476854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45980.503917476854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45980.503917476854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45980.503917476854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45980.503917476854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45980.503917476854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45980.503917476854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45980.503917476854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45980.503917476854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45980.503917476854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45980.503917476854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45980.503917476854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45980.503917476854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45980.503917476854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45980.503917476854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45980.503917476854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45980.503917476854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45980.503917476854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45980.503917476854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45980.503917476854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45980.503917476854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45980.503917476854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45980.503917476854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45980.503917476854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45980.503917476854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45980.503917476854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45980.503917476854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45980.503917476854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45980.503917476854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45980.503917476854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45980.503917476854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45980.503917476854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45980.503917476854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45980.503917476854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45980.503917476854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45980.503917476854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45980.503917476854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45980.503917476854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45980.503917476854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45980.503917476854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45980.503917476854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45980.503917476854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45980.503917476854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45980.503917476854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45980.503917476854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45980.503917476854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45980.503917476854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45980.503917476854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45980.503917476854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45980.503917476854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45980.503917476854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45980.503917476854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45980.503917476854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45980.503917476854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45980.503917476854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45980.503917476854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45980.503917476854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45980.503917476854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45980.503917476854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45980.503917476854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45980.503917476854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45980.503917476854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45980.503917476854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45980.503917476854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45980.503917476854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45980.503917476854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45980.503917476854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45980.503917476854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45980.503917476854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45980.503917476854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45980.503917476854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45980.503917476854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45980.503917476854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45980.503917476854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45980.503917476854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45980.503917476854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45980.503917476854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45980.503917476854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45980.503917476854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45980.503917476854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45980.503917476854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45980.503917476854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45980.503917476854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45980.503917476854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45980.503917476854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45980.503917476854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45980.503917476854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45980.503917476854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45980.503917476854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45980.503917476854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45980.503917476854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45980.503917476854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45980.503917476854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45980.503917476854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45980.503917476854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45980.503917476854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45980.503917476854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45980.503917476854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45980.503917476854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45980.503917476854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45980.503917476854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45980.503917476854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45980.503917476854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45980.503917476854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45980.503917476854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45980.503917476854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45980.503917476854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45980.503917476854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45980.503917476854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45980.503917476854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45980.503917476854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45980.503917476854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45980.503917476854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45980.503917476854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45980.503917476854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45980.503917476854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45980.503917476854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45980.503917476854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45980.503917476854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45980.503917476854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45980.503917476854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45980.503917476854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45980.503917476854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45980.503917476854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45980.503917476854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45980.503917476854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45980.503917476854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45980.503917476854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45980.503917476854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45980.503917476854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45980.503917476854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45980.503917476854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45980.503917476854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45980.503917476854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45980.503917476854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45980.503917476854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45980.503917476854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45980.503917476854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45980.503917476854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45980.503917476854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45980.503917476854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45980.503917476854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45980.503917476854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45980.503917476854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45980.503917476854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45980.503917476854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45980.503917476854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45980.503917476854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45980.503917476854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45980.503917476854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45980.503917476854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45980.503917476854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45980.503917476854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45980.503917476854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45980.503917476854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45980.503917476854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45980.503917476854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45980.503917476854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45980.503917476854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45980.503917476854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45980.503917476854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45980.503917476854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45980.503917476854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45980.503917476854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45980.503917476854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45980.503917476854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45980.503917476854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45980.503917476854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45980.503917476854</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45980.503917476854</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45980.503917476854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45980.503917476854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45980.503917476854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45980.503917476854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45980.503917476854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45980.503917476854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45980.503917476854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45980.503917476854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45980.503917476854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45980.503917476854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45980.503917476854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45980.503917476854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45980.503917476854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45980.503917476854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45980.503917476854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45980.503917476854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45980.503917476854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45980.503917476854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45980.503917476854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45980.503917476854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45980.503917476854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45980.503917476854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45980.503917476854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45980.503917476854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45980.503917476854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45980.503917476854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45980.503917476854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45980.503917476854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45980.503917476854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45980.503917476854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45980.503917476854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45980.503917476854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45980.503917476854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45980.503917476854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45980.503917476854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45980.503917476854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45980.503917476854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45980.503917476854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45980.503917476854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45980.503917476854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45980.503917476854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45980.503917476854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45980.503917476854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45980.503917476854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45980.503917476854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45980.503917476854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45980.503917476854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45980.503917476854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45980.503917476854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45980.503917476854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45980.503917476854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45980.503917476854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45980.503917476854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45980.503917476854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45980.503917476854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45980.503917476854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45980.503917476854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45980.503917476854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45980.503917476854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45980.503917476854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45980.503917476854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45980.503917476854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45980.503917476854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45980.503917476854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45980.503917476854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45980.503917476854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45980.503917476854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45980.503917476854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45980.503917476854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45980.503917476854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45980.503917476854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45980.503917476854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45980.503917476854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45980.503917476854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45980.503917476854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45980.503917476854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45980.503917476854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45980.503917476854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45980.503917476854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45980.503917476854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45980.503917476854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45980.503917476854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45980.503917476854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45980.503917476854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45980.503917476854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45980.503917476854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45980.503917476854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45980.503917476854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45980.503917476854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45980.503917476854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45980.503917476854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45980.503917476854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45980.503917476854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45980.503917476854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45980.503917476854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45980.503917476854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45980.503917476854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45980.503917476854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45980.503917476854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45980.503917476854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45980.503917476854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45980.503917476854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45980.503917476854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45980.503917476854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45980.503917476854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45980.503917476854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45980.503917476854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45980.503917476854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45980.503917476854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45980.503917476854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45980.503917476854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45980.503917476854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45980.503917476854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45980.503917476854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45980.503917476854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45980.503917476854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45980.503917476854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45980.503917476854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45980.503917476854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45980.503917476854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45980.503917476854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45980.503917476854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45980.503917476854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45980.503917476854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45980.503917476854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45980.503917476854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45980.503917476854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45980.503917476854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45980.503917476854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45980.503917476854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45980.503917476854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45980.503917476854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45980.503917476854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45980.503917476854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45980.503917476854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45980.503917476854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45980.503917476854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45980.503917476854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45980.503917476854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45980.503917476854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45980.503917476854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45980.503917476854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45980.503917476854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45980.503917476854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45980.503917476854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45980.503917476854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45980.503917476854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45980.503917476854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45980.503917476854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45980.503917476854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45980.503917476854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45980.503917476854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45980.503917476854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45980.503917476854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45980.503917476854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45980.503917476854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45980.503917476854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45980.503917476854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45980.503917476854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45980.503917476854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45980.503917476854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45980.503917476854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45980.503917476854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45980.503917476854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45980.503917476854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45980.503917476854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45980.503917476854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45980.503917476854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45980.503917476854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45980.503917476854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45980.503917476854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45980.503917476854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45980.503917476854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45980.503917476854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45980.503917476854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45980.503917476854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45980.503917476854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45980.503917476854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45980.503917476854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45980.503917476854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45980.503917476854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45980.503917476854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45980.503917476854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45980.503917476854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45980.503917476854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45980.503917476854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45980.503917476854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45980.503917476854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45980.503917476854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45980.503917476854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45980.503917476854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45980.503917476854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45980.503917476854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45980.503917476854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45980.503917476854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45980.503917476854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45980.503917476854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45980.503917476854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45980.503917476854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45980.503917476854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45980.503917476854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45980.503917476854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45980.503917476854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45980.503917476854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45980.503917476854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45980.503917476854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45980.503917476854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45980.503917476854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45980.503917476854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45980.503917476854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45980.503917476854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45980.503917476854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45980.503917476854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45980.503917476854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45980.503917476854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45980.503917476854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45980.503917476854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45980.503917476854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45980.503917476854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45980.503917476854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45980.503917476854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45980.503917476854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45980.503917476854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45980.503917476854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45980.503917476854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45980.503917476854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45980.503917476854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45980.503917476854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45980.503917476854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45980.503917476854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45980.503917476854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45980.503917476854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45980.503917476854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45980.503917476854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45980.503917476854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45980.503917476854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45980.503917476854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45980.503917476854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45980.503917476854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45980.503917476854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45980.503917476854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45980.503917476854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45980.503917476854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45980.503917476854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45980.503917476854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45980.503917476854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45980.503917476854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45980.503917476854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45980.503917476854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45980.503917476854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45980.503917476854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45980.503917476854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45980.503917476854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45980.503917476854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45980.503917476854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45980.503917476854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45980.503917476854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45980.503917476854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45980.503917476854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45980.503917476854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45980.503917476854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45980.503917476854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45980.503917476854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45980.503917476854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45980.503917476854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45980.503917476854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45980.503917476854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45980.503917476854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45980.503917476854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45980.503917476854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45980.503917476854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45980.503917476854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45980.503917476854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45980.503917476854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45980.503917476854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45980.503917476854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45980.503917476854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45980.503917476854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45980.503917476854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45980.503917476854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45980.503917476854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45980.503917476854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45980.503917476854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45980.503917476854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45980.503917476854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45980.503917476854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45980.503917476854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45980.503917476854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45980.503917476854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45980.503917476854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45980.503917476854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45980.503917476854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45980.503917476854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45980.503917476854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45980.503917476854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45980.503917476854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45980.503917476854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45980.503917476854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45980.503917476854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45980.503917476854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45980.503917476854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45980.503917476854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45980.503917476854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45980.503917476854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45980.503917476854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45980.503917476854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45980.503917476854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45980.503917476854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45980.503917476854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45980.503917476854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45980.503917476854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45980.503917476854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45980.503917476854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45980.503917476854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45980.503917476854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45980.503917476854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45980.503917476854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45980.503917476854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45980.503917476854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45980.503917476854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45980.503917476854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45980.503917476854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45980.503917476854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45980.503917476854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45980.503917476854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45980.503917476854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45980.503917476854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45980.503917476854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45980.503917476854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45980.503917476854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45980.503917476854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45980.503917476854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45980.503917476854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45980.503917476854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45980.503917476854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45980.503917476854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45980.503917476854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45980.503917476854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45980.503917476854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45980.503917476854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45980.503917476854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45980.503917476854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45980.503917476854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45980.503917476854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45980.503917476854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45980.503917476854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45980.503917476854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45980.503917476854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45980.503917476854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45980.503917476854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45980.503917476854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45980.503917476854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45980.503917476854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45980.503917476854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45980.503917476854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45980.503917476854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45980.503917476854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45980.503917476854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45980.503917476854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45980.503917476854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45980.503917476854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45980.503917476854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45980.503917476854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45980.503917476854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45980.503917476854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45980.503917476854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45980.503917476854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45980.503917476854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45980.503917476854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45980.503917476854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45980.503917476854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45980.503917476854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45980.503917476854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45980.503917476854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45980.503917476854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45980.503917476854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45980.503917476854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45980.503917476854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45980.503917476854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45980.503917476854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45980.503917476854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45980.503917476854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45980.503917476854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45980.503917476854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45980.503917476854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45980.503917476854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45980.503917476854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45980.503917476854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45980.503917476854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45980.503917476854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45980.503917476854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45980.503917476854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45980.503917476854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45980.503917476854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45980.503917476854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45980.503917476854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45980.503917476854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45980.503917476854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45980.503917476854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45980.503917476854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45980.503917476854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45980.503917476854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45980.503917476854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45980.503917476854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45980.503917476854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45980.503917476854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45980.503917476854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45980.503917476854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45980.503917476854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45980.503917476854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45980.503917476854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45980.503917476854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45980.503917476854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45980.503917476854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45980.503917476854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45980.503917476854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45980.503917476854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45980.503917476854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45980.503917476854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45980.503917476854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45980.503917476854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45980.503917476854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45980.503917476854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45980.503917476854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45980.503917476854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45980.503917476854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45980.503917476854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45980.503917476854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45980.503917476854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45980.503917476854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45980.503917476854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45980.503917476854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45980.503917476854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45980.503917476854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45980.503917476854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45980.503917476854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45980.503917476854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45980.503917476854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45980.503917476854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45980.503917476854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45980.503917476854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45980.503917476854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45980.503917476854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45980.503917476854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45980.503917476854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45980.503917476854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45980.503917476854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45980.503917476854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45980.503917476854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45980.503917476854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45980.503917476854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45980.503917476854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45980.503917476854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45980.503917476854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45980.503917476854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45980.503917476854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45980.503917476854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45980.503917476854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45980.503917476854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45980.503917476854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45980.503917476854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45980.503917476854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45980.503917476854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45980.503917476854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45980.503917476854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45980.503917476854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45980.503917476854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45980.503917476854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45980.503917476854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45980.503917476854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45980.503917476854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45980.503917476854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45980.503917476854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45980.503917476854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45980.503917476854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45980.503917476854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45980.503917476854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45980.503917476854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45980.503917476854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45980.503917476854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45980.503917476854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45980.503917476854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45980.503917476854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45980.503917476854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45980.503917476854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45980.503917476854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45980.503917476854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45980.503917476854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45980.503917476854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45980.503917476854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45980.503917476854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45980.503917476854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45980.503917476854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45980.503917476854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45980.503917476854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45980.503917476854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45980.503917476854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45980.503917476854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45980.503917476854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45980.503917476854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45980.503917476854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45980.503917476854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45980.503917476854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45980.503917476854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45980.503917476854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45980.503917476854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45980.503917476854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45980.503917476854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45980.503917476854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45980.503917476854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45980.503917476854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45980.503917476854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45980.503917476854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45980.503917476854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45980.503917476854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45980.503917476854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45980.503917476854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45980.503917476854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45980.503917476854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45980.503917476854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45980.503917476854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45980.503917476854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45980.503917476854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45980.503917476854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45980.503917476854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45980.503917476854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45980.503917476854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45980.503917476854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45980.503917476854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45980.503917476854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45980.503917476854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45980.503917476854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45980.503917476854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45980.503917476854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45980.503917476854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45980.503917476854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45980.503917476854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45980.503917476854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45980.503917476854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45980.503917476854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45980.503917476854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45980.503917476854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45980.503917476854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45980.503917476854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45980.503917476854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45980.503917476854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45980.503917476854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45980.503917476854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45980.503917476854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45980.503917476854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45980.503917476854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45980.503917476854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45980.503917476854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45980.503917476854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45980.503917476854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45980.503917476854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45980.503917476854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45980.503917476854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45980.503917476854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45980.503917476854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45980.503917476854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45980.503917476854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45980.503917476854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45980.503917476854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45980.503917476854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45980.503917476854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45980.503917476854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45980.503917476854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45980.503917476854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45980.503917476854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45980.503917476854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45980.503917476854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45980.503917476854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45980.503917476854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45980.503917476854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45980.503917476854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45980.503917476854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45980.503917476854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45980.503917476854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45980.503917476854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45980.503917476854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45980.503917476854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45980.503917476854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45980.503917476854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45980.503917476854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45980.503917476854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45980.503917476854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45980.503917476854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45980.503917476854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45980.503917476854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45980.503917476854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45980.503917476854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45980.503917476854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45980.503917476854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45980.503917476854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45980.503917476854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45980.503917476854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45980.503917476854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45980.503917476854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45980.503917476854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45980.503917476854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45980.503917476854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45980.503917476854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45980.503917476854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45980.503917476854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45980.503917476854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45980.503917476854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45980.503917476854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45980.503917476854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45980.503917476854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45980.503917476854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45980.503917476854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45980.503917476854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45980.503917476854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45980.503917476854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45980.503917476854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45980.503917476854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45980.503917476854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45980.503917476854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45980.503917476854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45980.503917476854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45980.503917476854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45980.503917476854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45980.503917476854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45980.503917476854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45980.503917476854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45980.503917476854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45980.503917476854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45980.503917476854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45980.503917476854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45980.503917476854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45980.503917476854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45980.503917476854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45980.503917476854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45980.503917476854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45980.503917476854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45980.503917476854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45980.503917476854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45980.503917476854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45980.503917476854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45980.503917476854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45980.503917476854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45980.503917476854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45980.503917476854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45980.503917476854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45980.503917476854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45980.503917476854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45980.503917476854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45980.503917476854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45980.503917476854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45980.503917476854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45980.503917476854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45980.503917476854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45980.503917476854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45980.503917476854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45980.503917476854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45980.503917476854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45980.503917476854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45980.503917476854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45980.503917476854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45980.503917476854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45980.503917476854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45980.503917476854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45980.503917476854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45980.503917476854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45980.503917476854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45980.503917476854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45980.503917476854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45980.503917476854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45980.503917476854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45980.503917476854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45980.503917476854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45980.503917476854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45980.503917476854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45980.503917476854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45980.503917476854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45980.503917476854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45980.503917476854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45980.503917476854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45980.503917476854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45980.503917476854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45980.503917476854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45980.503917476854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45980.503917476854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45980.503917476854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45980.503917476854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45980.503917476854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45980.503917476854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45980.503917476854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45980.503917476854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45980.503917476854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45980.503917476854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45980.503917476854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45980.503917476854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45980.503917476854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45980.503917476854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45980.503917476854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45980.503917476854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45980.503917476854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45980.503917476854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45980.503917476854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45980.503917476854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45980.503917476854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45980.503917476854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45980.503917476854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45980.503917476854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45980.503917476854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45980.503917476854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45980.503917476854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45980.503917476854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45980.503917476854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45980.503917476854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45980.503917476854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45980.503917476854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45980.503917476854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45980.503917476854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45980.503917476854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45980.503917476854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45980.503917476854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45980.503917476854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45980.503917476854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45980.503917476854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45980.503917476854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45980.503917476854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45980.503917476854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45980.503917476854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45980.503917476854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45980.503917476854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45980.503917476854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45980.503917476854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45980.503917476854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45980.503917476854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45980.503917476854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45980.503917476854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45980.503917476854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45980.503917476854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45980.503917476854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45980.503917476854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45980.503917476854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45980.503917476854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45980.503917476854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45980.503917476854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45980.503917476854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45980.503917476854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45980.503917476854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45980.503917476854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45980.503917476854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45980.503917476854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45980.503917476854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45980.503917476854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45980.503917476854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45980.503917476854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45980.503917476854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45980.503917476854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45980.503917476854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45980.503917476854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45980.503917476854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45980.503917476854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45980.503917476854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45980.503917476854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45980.503917476854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45980.503917476854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45980.503917476854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45980.503917476854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45980.503917476854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45980.503917476854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45980.503917476854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45980.503917476854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45980.503917476854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45980.503917476854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45980.503917476854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45980.503917476854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45980.503917476854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45980.503917476854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45980.503917476854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45980.503917476854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45980.503917476854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45980.503917476854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45980.503917476854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45980.503917476854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45980.503917476854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45980.503917476854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45980.503917476854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45980.503917476854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45980.503917476854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45980.503917476854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45980.503917476854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45980.503917476854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45980.503917476854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45980.503917476854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45980.503917476854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45980.503917476854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45980.503917476854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45980.503917476854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45980.503917476854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45980.503917476854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45980.503917476854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45980.503917476854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45980.503917476854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45980.503917476854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45980.503917476854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45980.503917476854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45980.503917476854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45980.503917476854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45980.503917476854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45980.503917476854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45980.503917476854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45980.503917476854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45980.503917476854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45980.503917476854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45980.503917476854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45980.503917476854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45980.503917476854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45980.503917476854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45980.503917476854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45980.503917476854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45980.503917476854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45980.503917476854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45980.503917476854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45980.503917476854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45980.503917476854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45980.503917476854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45980.503917476854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45980.503917476854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45980.503917476854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45980.503917476854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45980.503917476854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45980.503917476854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45980.503917476854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45980.503917476854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45980.503917476854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45980.503917476854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45980.503917476854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45980.503917476854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45980.503917476854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45980.503917476854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45980.503917476854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45980.503917476854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45980.503917476854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45980.503917476854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45980.503917476854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45980.503917476854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45980.503917476854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45980.503917476854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45980.503917476854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45980.503917476854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45980.503917476854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45980.503917476854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45980.503917476854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45980.503917476854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45980.503917476854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45980.503917476854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45980.503917476854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45980.503917476854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45980.503917476854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45980.503917476854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45980.503917476854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45980.503917476854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45980.503917476854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45980.503917476854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45980.503917476854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45980.503917476854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45980.503917476854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45980.503917476854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45980.503917476854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45980.503917476854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45980.503917476854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45980.503917476854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45980.503917476854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45980.503917476854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45980.503917476854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45980.503917476854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45980.503917476854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45980.503917476854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45980.503917476854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45980.503917476854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45980.503917476854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45980.503917476854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45980.503917476854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45980.503917476854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45980.503917476854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45980.503917476854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45980.503917476854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45980.503917476854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45980.503917476854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45980.503917476854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45980.503917476854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45980.503917476854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45980.503917476854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45980.503917476854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45980.503917476854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45980.503917476854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45980.503917476854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45980.503917476854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45980.503917476854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45980.503917476854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45980.503917476854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45980.503917476854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45980.503917476854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45980.503917476854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45980.503917476854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45980.503917476854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45980.503917476854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45980.503917476854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45980.503917476854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45980.503917476854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45980.503917476854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45980.503917476854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45980.503917476854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45980.503917476854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45980.503917476854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45980.503917476854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45980.503917476854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45980.503917476854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45980.503917476854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45980.503917476854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45980.503917476854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45980.503917476854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45980.503917476854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45980.503917476854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45980.503917476854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45980.503917476854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45980.503917476854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45980.503917476854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45980.503917476854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45980.503917476854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45980.503917476854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45980.503917476854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45980.503917476854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45980.503917476854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45980.503917476854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45980.503917476854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45980.503917476854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45980.503917476854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45980.503917476854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45980.503917476854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45980.503917476854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45980.503917476854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45980.503917476854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45980.503917476854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45980.503917476854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45980.503917476854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45980.503917476854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45980.503917476854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45980.503917476854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45980.503917476854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45980.503917476854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45980.503917476854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45980.503917476854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45980.503917476854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45980.503917476854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45980.503917476854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45980.503917476854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45980.503917476854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45980.503917476854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45980.503917476854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45980.503917476854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45980.503917476854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45980.503917476854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45980.503917476854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45980.503917476854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45980.503917476854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45980.503917476854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45980.503917476854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45980.503917476854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45980.503917476854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45980.503917476854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45980.503917476854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45980.503917476854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45980.503917476854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45980.503917476854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45980.503917476854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45980.503917476854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45980.503917476854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45980.503917476854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45980.503917476854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45980.503917476854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277.02319988425734</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63" ca="1" si="0">IFERROR(NOW()-F3,"")</f>
        <v>45980.503917476854</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45980.503917476854</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45980.503917476854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45980.503917476854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45980.503917476854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45980.503917476854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45980.503917476854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45980.503917476854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45980.503917476854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45980.503917476854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45980.503917476854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45980.503917476854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45980.503917476854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45980.503917476854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45980.503917476854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45980.503917476854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45980.503917476854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45980.503917476854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45980.503917476854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45980.503917476854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45980.503917476854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45980.503917476854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45980.503917476854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45980.503917476854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45980.503917476854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45980.503917476854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45980.503917476854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45980.503917476854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45980.503917476854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45980.503917476854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45980.503917476854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45980.503917476854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45980.503917476854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45980.503917476854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45980.503917476854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45980.503917476854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45980.503917476854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45980.503917476854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45980.503917476854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45980.503917476854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45980.503917476854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45980.503917476854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45980.503917476854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45980.503917476854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45980.503917476854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45980.503917476854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45980.503917476854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45980.503917476854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45980.503917476854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45980.503917476854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45980.503917476854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45980.503917476854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45980.503917476854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45980.503917476854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45980.503917476854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45980.503917476854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45980.503917476854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45980.503917476854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45980.503917476854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45980.503917476854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45980.503917476854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45980.503917476854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45980.503917476854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45980.503917476854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45980.503917476854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45980.503917476854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45980.503917476854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45980.503917476854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45980.503917476854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45980.503917476854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45980.503917476854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45980.503917476854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45980.503917476854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45980.503917476854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45980.503917476854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45980.503917476854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45980.503917476854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45980.503917476854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45980.503917476854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45980.503917476854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45980.503917476854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45980.503917476854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45980.503917476854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45980.503917476854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45980.503917476854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45980.503917476854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45980.503917476854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45980.503917476854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45980.503917476854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45980.503917476854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45980.503917476854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45980.503917476854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45980.503917476854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45980.503917476854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45980.503917476854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45980.503917476854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45980.503917476854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45980.503917476854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45980.503917476854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45980.503917476854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45980.503917476854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45980.503917476854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45980.503917476854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45980.503917476854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45980.503917476854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45980.503917476854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45980.503917476854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45980.503917476854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45980.503917476854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45980.503917476854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45980.503917476854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45980.503917476854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45980.503917476854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45980.503917476854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45980.503917476854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45980.503917476854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45980.503917476854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45980.503917476854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45980.503917476854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45980.503917476854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45980.503917476854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45980.503917476854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45980.503917476854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45980.503917476854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45980.503917476854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45980.503917476854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45980.503917476854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45980.503917476854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45980.503917476854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45980.503917476854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45980.503917476854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45980.503917476854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45980.503917476854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45980.503917476854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45980.503917476854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45980.503917476854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45980.503917476854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45980.503917476854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45980.503917476854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45980.503917476854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45980.503917476854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45980.503917476854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45980.503917476854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45980.503917476854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45980.503917476854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45980.503917476854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45980.503917476854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45980.503917476854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45980.503917476854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45980.503917476854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45980.503917476854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45980.503917476854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45980.503917476854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45980.503917476854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45980.503917476854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45980.503917476854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45980.503917476854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45980.503917476854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45980.503917476854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45980.503917476854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45980.503917476854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45980.503917476854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45980.503917476854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45980.503917476854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45980.503917476854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45980.503917476854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45980.503917476854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45980.503917476854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45980.503917476854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45980.503917476854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45980.503917476854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45980.503917476854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45980.503917476854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45980.503917476854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45980.503917476854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45980.503917476854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45980.503917476854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45980.503917476854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45980.503917476854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45980.503917476854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45980.503917476854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45980.503917476854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45980.503917476854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45980.503917476854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45980.503917476854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45980.503917476854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45980.503917476854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45980.503917476854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45980.503917476854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45980.503917476854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45980.503917476854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45980.503917476854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45980.503917476854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45980.503917476854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45980.503917476854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45980.503917476854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45980.503917476854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45980.503917476854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45980.503917476854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45980.503917476854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45980.503917476854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45980.503917476854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45980.503917476854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45980.503917476854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45980.503917476854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45980.503917476854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45980.503917476854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45980.503917476854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45980.503917476854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45980.503917476854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45980.503917476854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45980.503917476854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45980.503917476854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45980.503917476854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45980.503917476854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45980.503917476854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45980.503917476854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45980.503917476854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45980.503917476854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45980.503917476854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45980.503917476854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45980.503917476854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45980.503917476854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45980.503917476854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45980.503917476854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45980.503917476854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45980.503917476854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45980.503917476854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45980.503917476854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45980.503917476854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45980.503917476854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45980.503917476854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45980.503917476854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45980.503917476854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45980.503917476854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45980.503917476854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45980.503917476854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45980.503917476854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45980.503917476854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45980.503917476854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45980.503917476854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45980.503917476854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45980.503917476854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45980.503917476854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45980.503917476854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45980.503917476854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45980.503917476854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45980.503917476854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45980.503917476854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45980.503917476854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45980.503917476854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45980.503917476854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45980.503917476854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45980.503917476854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45980.503917476854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45980.503917476854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45980.503917476854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45980.503917476854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45980.503917476854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45980.503917476854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45980.503917476854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45980.503917476854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45980.503917476854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45980.503917476854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45980.503917476854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45980.503917476854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45980.503917476854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45980.503917476854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45980.503917476854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45980.503917476854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45980.503917476854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45980.503917476854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45980.503917476854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45980.503917476854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45980.503917476854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45980.503917476854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45980.503917476854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45980.503917476854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45980.503917476854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45980.503917476854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45980.503917476854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45980.503917476854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45980.503917476854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45980.503917476854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45980.503917476854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45980.503917476854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45980.503917476854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45980.503917476854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45980.503917476854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45980.503917476854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45980.503917476854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45980.503917476854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45980.503917476854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45980.503917476854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45980.503917476854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45980.503917476854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45980.503917476854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45980.503917476854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45980.503917476854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45980.503917476854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45980.503917476854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45980.503917476854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45980.503917476854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45980.503917476854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45980.503917476854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45980.503917476854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45980.503917476854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45980.503917476854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45980.503917476854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45980.503917476854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45980.503917476854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45980.503917476854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45980.503917476854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45980.503917476854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45980.503917476854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45980.503917476854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45980.503917476854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45980.503917476854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45980.503917476854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45980.503917476854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45980.503917476854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45980.503917476854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45980.503917476854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45980.503917476854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45980.503917476854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45980.503917476854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45980.503917476854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45980.503917476854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45980.503917476854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45980.503917476854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45980.503917476854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45980.503917476854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45980.503917476854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45980.503917476854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45980.503917476854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45980.503917476854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45980.503917476854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45980.503917476854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45980.503917476854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45980.503917476854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45980.503917476854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45980.503917476854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45980.503917476854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45980.503917476854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45980.503917476854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45980.503917476854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45980.503917476854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45980.503917476854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45980.503917476854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45980.503917476854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45980.503917476854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45980.503917476854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45980.503917476854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45980.503917476854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45980.503917476854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45980.503917476854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45980.503917476854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45980.503917476854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45980.503917476854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45980.503917476854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45980.503917476854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45980.503917476854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45980.503917476854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45980.503917476854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45980.503917476854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45980.503917476854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45980.503917476854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45980.503917476854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45980.503917476854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45980.503917476854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45980.503917476854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45980.503917476854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45980.503917476854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45980.503917476854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45980.503917476854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45980.503917476854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45980.503917476854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45980.503917476854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45980.503917476854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45980.503917476854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45980.503917476854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45980.503917476854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45980.503917476854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45980.503917476854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45980.503917476854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45980.503917476854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45980.503917476854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45980.503917476854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45980.503917476854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45980.503917476854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45980.503917476854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45980.503917476854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45980.503917476854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45980.503917476854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45980.503917476854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45980.503917476854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45980.503917476854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45980.503917476854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45980.503917476854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45980.503917476854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45980.503917476854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45980.503917476854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45980.503917476854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45980.503917476854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45980.503917476854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45980.503917476854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45980.503917476854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45980.503917476854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45980.503917476854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45980.503917476854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45980.503917476854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45980.503917476854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45980.503917476854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45980.503917476854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45980.503917476854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45980.503917476854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45980.503917476854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45980.503917476854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45980.503917476854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45980.503917476854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45980.503917476854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45980.503917476854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45980.503917476854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45980.503917476854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45980.503917476854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45980.503917476854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45980.503917476854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45980.503917476854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45980.503917476854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45980.503917476854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45980.503917476854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45980.503917476854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45980.503917476854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45980.503917476854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45980.503917476854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45980.503917476854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45980.503917476854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45980.503917476854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45980.503917476854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45980.503917476854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45980.503917476854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45980.503917476854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45980.503917476854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45980.503917476854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45980.503917476854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45980.503917476854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45980.503917476854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45980.503917476854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45980.503917476854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45980.503917476854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45980.503917476854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45980.503917476854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45980.503917476854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45980.503917476854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45980.503917476854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45980.503917476854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45980.503917476854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45980.503917476854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45980.503917476854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45980.503917476854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45980.503917476854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45980.503917476854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45980.503917476854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45980.503917476854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45980.503917476854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45980.503917476854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45980.503917476854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45980.503917476854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45980.503917476854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45980.503917476854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45980.503917476854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45980.503917476854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45980.503917476854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45980.503917476854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45980.503917476854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45980.503917476854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45980.503917476854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45980.503917476854</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45980.503917476854</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45980.503917476854</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45980.503917476854</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45980.503917476854</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45980.503917476854</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45980.503917476854</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45980.503917476854</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45980.503917476854</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45980.503917476854</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45980.503917476854</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45980.503917476854</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45980.503917476854</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45980.503917476854</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5"/>
  <sheetViews>
    <sheetView tabSelected="1" workbookViewId="0">
      <selection activeCell="A7" sqref="A7:XFD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88.671857291665219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54.315040162036894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31.842806365741126</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2.9891140046311193</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31466</v>
      </c>
      <c r="E6" s="109" t="s">
        <v>39021</v>
      </c>
      <c r="F6" s="135">
        <v>45980.443888888891</v>
      </c>
      <c r="G6" s="111">
        <f ca="1">IFERROR(NOW()-F6,"")</f>
        <v>6.0028587962733582E-2</v>
      </c>
      <c r="H6" s="135">
        <v>45980.430694444447</v>
      </c>
      <c r="I6" s="109" t="str">
        <f>IFERROR(VLOOKUP(D6,DB!A:F,6,0),"")</f>
        <v>SCECO</v>
      </c>
      <c r="J6" s="109" t="str">
        <f>IFERROR(VLOOKUP(D6,DB!A:G,7,0),"")</f>
        <v>Dead</v>
      </c>
      <c r="K6" s="109" t="s">
        <v>39118</v>
      </c>
      <c r="L6" s="109" t="str">
        <f>IFERROR(VLOOKUP(D6,DB!A:I,9,0),"")</f>
        <v>Latis</v>
      </c>
    </row>
    <row r="7" spans="1:13">
      <c r="A7" s="109"/>
      <c r="B7" s="109" t="str">
        <f>IFERROR(VLOOKUP(D7,DB!A:K,11,0),"")</f>
        <v/>
      </c>
      <c r="C7" s="109"/>
      <c r="D7" s="109"/>
      <c r="E7" s="109"/>
      <c r="F7" s="109"/>
      <c r="G7" s="111">
        <f ca="1">IFERROR(NOW()-F7,"")</f>
        <v>45980.503917476854</v>
      </c>
      <c r="H7" s="109"/>
      <c r="I7" s="109"/>
      <c r="J7" s="109" t="str">
        <f>IFERROR(VLOOKUP(D7,DB!A:G,7,0),"")</f>
        <v/>
      </c>
      <c r="K7" s="109"/>
      <c r="L7" s="109" t="str">
        <f>IFERROR(VLOOKUP(D7,DB!A:I,9,0),"")</f>
        <v/>
      </c>
    </row>
    <row r="8" spans="1:13">
      <c r="A8" s="109"/>
      <c r="B8" s="109" t="str">
        <f>IFERROR(VLOOKUP(D8,DB!A:K,11,0),"")</f>
        <v/>
      </c>
      <c r="C8" s="109"/>
      <c r="D8" s="109"/>
      <c r="E8" s="109"/>
      <c r="F8" s="109"/>
      <c r="G8" s="111">
        <f ca="1">IFERROR(NOW()-F8,"")</f>
        <v>45980.503917476854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45980.503917476854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45980.503917476854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45980.503917476854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45980.503917476854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45980.503917476854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45980.503917476854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45980.503917476854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45980.503917476854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45980.503917476854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45980.503917476854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45980.503917476854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45980.503917476854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45980.503917476854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45980.503917476854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45980.503917476854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45980.503917476854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45980.503917476854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45980.503917476854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45980.503917476854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45980.503917476854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45980.503917476854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45980.503917476854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45980.503917476854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45980.503917476854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45980.503917476854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45980.503917476854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45980.503917476854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45980.503917476854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45980.503917476854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45980.503917476854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45980.503917476854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45980.503917476854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45980.503917476854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45980.503917476854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45980.503917476854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45980.503917476854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45980.503917476854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45980.503917476854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45980.503917476854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45980.503917476854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45980.503917476854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45980.503917476854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45980.503917476854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45980.503917476854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45980.503917476854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45980.503917476854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45980.503917476854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45980.503917476854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45980.503917476854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45980.503917476854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45980.503917476854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45980.503917476854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45980.503917476854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45980.503917476854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45980.503917476854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45980.503917476854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45980.503917476854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45980.503917476854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45980.503917476854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45980.503917476854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45980.503917476854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45980.503917476854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45980.503917476854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45980.503917476854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45980.503917476854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45980.503917476854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45980.503917476854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45980.503917476854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45980.503917476854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45980.503917476854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45980.503917476854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45980.503917476854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45980.503917476854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45980.503917476854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45980.503917476854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45980.503917476854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45980.503917476854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45980.503917476854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45980.503917476854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45980.503917476854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45980.503917476854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45980.503917476854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45980.503917476854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45980.503917476854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45980.503917476854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45980.503917476854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45980.503917476854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45980.503917476854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45980.503917476854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45980.503917476854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45980.503917476854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45980.503917476854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45980.503917476854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45980.503917476854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45980.503917476854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45980.503917476854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45980.503917476854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45980.503917476854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45980.503917476854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45980.503917476854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45980.503917476854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45980.503917476854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45980.503917476854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45980.503917476854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45980.503917476854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45980.503917476854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45980.503917476854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45980.503917476854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45980.503917476854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45980.503917476854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45980.503917476854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45980.503917476854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45980.503917476854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45980.503917476854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45980.503917476854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45980.503917476854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45980.503917476854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45980.503917476854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45980.503917476854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45980.503917476854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45980.503917476854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45980.503917476854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45980.503917476854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45980.503917476854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45980.503917476854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45980.503917476854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45980.503917476854</v>
      </c>
      <c r="H135" s="109"/>
      <c r="I135" s="109" t="str">
        <f>IFERROR(VLOOKUP(D135,DB!A:F,6,0),"")</f>
        <v/>
      </c>
      <c r="J135" s="109" t="str">
        <f>IFERROR(VLOOKUP(D135,DB!A:G,7,0),"")</f>
        <v/>
      </c>
      <c r="K135" s="109"/>
      <c r="L135" s="109" t="str">
        <f>IFERROR(VLOOKUP(D135,DB!A:I,9,0),"")</f>
        <v/>
      </c>
    </row>
    <row r="136" spans="1:12">
      <c r="A136" s="138"/>
      <c r="B136" s="138" t="str">
        <f>IFERROR(VLOOKUP(D136,DB!A:K,11,0),"")</f>
        <v/>
      </c>
      <c r="C136" s="138"/>
      <c r="D136" s="138"/>
      <c r="E136" s="138"/>
      <c r="F136" s="139"/>
      <c r="G136" s="111">
        <f ca="1">IFERROR(NOW()-F136,"")</f>
        <v>45980.503917476854</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45980.503917476854</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45980.503917476854</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45980.503917476854</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45980.503917476854</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45980.503917476854</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45980.503917476854</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45980.503917476854</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45980.503917476854</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45980.503917476854</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45980.503917476854</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45980.503917476854</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45980.503917476854</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45980.503917476854</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45980.503917476854</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45980.503917476854</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45980.503917476854</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45980.503917476854</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45980.503917476854</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45980.503917476854</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45980.503917476854</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45980.503917476854</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45980.503917476854</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45980.503917476854</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45980.503917476854</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45980.503917476854</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45980.503917476854</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45980.503917476854</v>
      </c>
      <c r="H163" s="139"/>
      <c r="I163" s="138" t="str">
        <f>IFERROR(VLOOKUP(D163,DB!A:F,6,0),"")</f>
        <v/>
      </c>
      <c r="J163" s="138" t="str">
        <f>IFERROR(VLOOKUP(D163,DB!A:G,7,0),"")</f>
        <v/>
      </c>
      <c r="K163" s="138"/>
      <c r="L163" s="138" t="str">
        <f>IFERROR(VLOOKUP(D163,DB!A:I,9,0),"")</f>
        <v/>
      </c>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sheetData>
  <dataValidations count="2">
    <dataValidation allowBlank="1" showInputMessage="1" showErrorMessage="1" sqref="E1" xr:uid="{920C6338-E771-4DAE-8C89-92A9093EA4DE}"/>
    <dataValidation type="list" allowBlank="1" showInputMessage="1" showErrorMessage="1" sqref="E2:E1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37423</v>
      </c>
      <c r="E2" s="109" t="s">
        <v>39021</v>
      </c>
      <c r="F2" s="121">
        <v>45980.415509259263</v>
      </c>
      <c r="G2" s="104">
        <f t="shared" ref="G2:G29" ca="1" si="0">IFERROR(NOW()-F2,"-")</f>
        <v>8.840821759076789E-2</v>
      </c>
      <c r="H2" s="121">
        <v>45980.415509259263</v>
      </c>
      <c r="I2" s="119" t="str">
        <f>IFERROR(VLOOKUP(D2,DB!A:F,6,0),"")</f>
        <v>Generator-SG</v>
      </c>
      <c r="J2" s="119" t="str">
        <f>IFERROR(VLOOKUP(D2,DB!A:G,7,0),"")</f>
        <v>Dead</v>
      </c>
      <c r="K2" s="122" t="s">
        <v>39120</v>
      </c>
      <c r="L2" s="123" t="str">
        <f>IFERROR(VLOOKUP(D2,DB!A:I,9,0),"")</f>
        <v>Latis</v>
      </c>
    </row>
    <row r="3" spans="1:16382" ht="31.5" customHeight="1">
      <c r="A3" s="147" t="s">
        <v>39121</v>
      </c>
      <c r="B3" s="119" t="str">
        <f>IFERROR(VLOOKUP(D3,DB!A:K,11,0),"")</f>
        <v>R6</v>
      </c>
      <c r="C3" s="120">
        <v>2</v>
      </c>
      <c r="D3" s="119" t="s">
        <v>33725</v>
      </c>
      <c r="E3" s="109" t="s">
        <v>39021</v>
      </c>
      <c r="F3" s="121"/>
      <c r="G3" s="104">
        <f t="shared" ca="1" si="0"/>
        <v>45980.503917476854</v>
      </c>
      <c r="H3" s="121">
        <v>45980.430752314816</v>
      </c>
      <c r="I3" s="119" t="str">
        <f>IFERROR(VLOOKUP(D3,DB!A:F,6,0),"")</f>
        <v>SCECO</v>
      </c>
      <c r="J3" s="119" t="str">
        <f>IFERROR(VLOOKUP(D3,DB!A:G,7,0),"")</f>
        <v>Vandalized</v>
      </c>
      <c r="K3" s="122" t="s">
        <v>39122</v>
      </c>
      <c r="L3" s="123" t="str">
        <f>IFERROR(VLOOKUP(D3,DB!A:I,9,0),"")</f>
        <v>Latis</v>
      </c>
    </row>
    <row r="4" spans="1:16382" ht="31.5" customHeight="1">
      <c r="A4" s="118"/>
      <c r="B4" s="119" t="str">
        <f>IFERROR(VLOOKUP(D4,DB!A:K,11,0),"")</f>
        <v/>
      </c>
      <c r="C4" s="120"/>
      <c r="D4" s="119"/>
      <c r="E4" s="109"/>
      <c r="F4" s="121"/>
      <c r="G4" s="104">
        <f t="shared" ca="1" si="0"/>
        <v>45980.503917476854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45980.503917476854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45980.503917476854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45980.503917476854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45980.503917476854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45980.503917476854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45980.503917476854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45980.503917476854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45980.503917476854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45980.503917476854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45980.503917476854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45980.503917476854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45980.503917476854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45980.503917476854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45980.503917476854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45980.503917476854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45980.503917476854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45980.503917476854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45980.503917476854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45980.503917476854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45980.503917476854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45980.503917476854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45980.503917476854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45980.503917476854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45980.503917476854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45980.503917476854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ref="G30:G63" ca="1" si="1">IFERROR(NOW()-F30,"-")</f>
        <v>45980.503917476854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45980.503917476854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45980.503917476854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45980.503917476854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45980.503917476854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45980.503917476854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45980.503917476854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45980.503917476854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45980.503917476854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45980.503917476854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45980.503917476854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45980.503917476854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45980.503917476854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45980.503917476854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45980.503917476854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45980.503917476854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45980.503917476854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45980.503917476854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45980.503917476854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45980.503917476854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45980.503917476854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45980.503917476854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45980.503917476854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45980.503917476854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45980.503917476854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45980.503917476854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45980.503917476854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45980.503917476854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45980.503917476854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45980.503917476854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45980.503917476854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45980.503917476854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45980.503917476854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45980.503917476854</v>
      </c>
      <c r="H63" s="121"/>
      <c r="I63" s="119" t="str">
        <f>IFERROR(VLOOKUP(D63,DB!A:F,6,0),"")</f>
        <v/>
      </c>
      <c r="J63" s="119" t="str">
        <f>IFERROR(VLOOKUP(D63,DB!A:G,7,0),"")</f>
        <v/>
      </c>
      <c r="K63" s="122"/>
      <c r="L63" s="123" t="str">
        <f>IFERROR(VLOOKUP(D63,DB!A:I,9,0),"")</f>
        <v/>
      </c>
    </row>
  </sheetData>
  <dataValidations count="2">
    <dataValidation allowBlank="1" showInputMessage="1" showErrorMessage="1" sqref="E1" xr:uid="{9E1BC488-8814-4F8A-8DBE-742B3278AB71}"/>
    <dataValidation type="list" allowBlank="1" showInputMessage="1" showErrorMessage="1" sqref="E2:E6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2025-11-19T09:07:41Z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